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01 2007" sheetId="1" r:id="rId1"/>
    <sheet name="Plan2" sheetId="2" r:id="rId2"/>
    <sheet name="Plan3" sheetId="3" r:id="rId3"/>
  </sheets>
  <definedNames>
    <definedName name="_xlnm.Print_Area" localSheetId="0">'01 2007'!$A$1:$J$100</definedName>
  </definedNames>
  <calcPr fullCalcOnLoad="1"/>
</workbook>
</file>

<file path=xl/sharedStrings.xml><?xml version="1.0" encoding="utf-8"?>
<sst xmlns="http://schemas.openxmlformats.org/spreadsheetml/2006/main" count="121" uniqueCount="81">
  <si>
    <t>DATA</t>
  </si>
  <si>
    <t>HISTORICO</t>
  </si>
  <si>
    <t>VALOR</t>
  </si>
  <si>
    <t>CH 676</t>
  </si>
  <si>
    <t>DESPESAS DIVERSAS</t>
  </si>
  <si>
    <t>PAGAMENTO CONTAS DE TELEFONE</t>
  </si>
  <si>
    <t>PGTO. FGTS 12/2006</t>
  </si>
  <si>
    <t>PGTO. INSS 12/2006</t>
  </si>
  <si>
    <t>PGTO. AUXILIO ALIMENTAÇÃO FUNCIONÁRIOS</t>
  </si>
  <si>
    <t>PGTO. SALÁRIOS 12/2006</t>
  </si>
  <si>
    <t>PGTO. TRANSPORTE FUNCIONÁRIO</t>
  </si>
  <si>
    <t>PGTO. LIMPEZA CASA DO DOCENTE E SERVIÇO DE BANCO</t>
  </si>
  <si>
    <t>PGTO. A TARDE ON LINE - INTERNET</t>
  </si>
  <si>
    <t>PGTO. MATERIAL DE LIMPEZA</t>
  </si>
  <si>
    <t>PGTO. MATERIAL DE CONSUMO</t>
  </si>
  <si>
    <t>COMPLEMENTO PELO CAIXA</t>
  </si>
  <si>
    <t>CH 680</t>
  </si>
  <si>
    <t>PGTO. INSS 13º/2006</t>
  </si>
  <si>
    <t>CH 683</t>
  </si>
  <si>
    <t>CH 685</t>
  </si>
  <si>
    <t>PGTO MATERIAL DE CONSUMO</t>
  </si>
  <si>
    <t>CH 686</t>
  </si>
  <si>
    <t>CH 689</t>
  </si>
  <si>
    <t>CH 682</t>
  </si>
  <si>
    <t>CH 688</t>
  </si>
  <si>
    <t>PGTO. PARCELA 3/4 -  REFORMA DA SEDE</t>
  </si>
  <si>
    <t>CH 690</t>
  </si>
  <si>
    <t>PGTO. XEROX</t>
  </si>
  <si>
    <t>SOBRA TRANSPORTADA PARA O CAIXA</t>
  </si>
  <si>
    <t>CH 691</t>
  </si>
  <si>
    <t>CH 693</t>
  </si>
  <si>
    <t>CH 692</t>
  </si>
  <si>
    <t>ASSESSORIA JURÍDICA</t>
  </si>
  <si>
    <t>CH 694</t>
  </si>
  <si>
    <t>DESPESAS BANCARIAS</t>
  </si>
  <si>
    <t>TOTAL DAS DESPESAS</t>
  </si>
  <si>
    <t>QUADRO RESUMO DA CONTA</t>
  </si>
  <si>
    <t>SALDO ANTERIOR</t>
  </si>
  <si>
    <t>RECEITAS DO MÊS</t>
  </si>
  <si>
    <t>DESPESAS DO MÊS (PAGAS EM BANCO)</t>
  </si>
  <si>
    <t>SALDO ATUAL</t>
  </si>
  <si>
    <t>RELAÇÃO DOS CHEQUES COMPENSADOS</t>
  </si>
  <si>
    <t>TRANSFERÊNCIA FUNDO DE MOBILIAZAÇÃO</t>
  </si>
  <si>
    <t>PGTO. TELEFONE</t>
  </si>
  <si>
    <t>PGTO. (3/4) PARCELA DA REFORMA DA SEDE</t>
  </si>
  <si>
    <t>TOTAL DOS CHEQUES</t>
  </si>
  <si>
    <t>RAZÃO ANALITICO - JANEIRO DE 2007</t>
  </si>
  <si>
    <t>PAGAMENTO CONTA DE TELEFONE</t>
  </si>
  <si>
    <t>DESPESAS DIVERSAS (REFORMA DA ADUNEB)</t>
  </si>
  <si>
    <t>PGTO. TAXI (TRANSPORTE DE MATERIAIS)</t>
  </si>
  <si>
    <t>PGTO. UNIMED - ASSISTÊNCIA MÉDICA FUNCIONÁRIOS</t>
  </si>
  <si>
    <t>PGTO. ASSESSORIA CONTÁBIL MÊS 01 / 2007</t>
  </si>
  <si>
    <t>PGTO. ASSESSORIA CONTÁBIL MÊS 12 / 2006</t>
  </si>
  <si>
    <t>DEPÓSITO (EM 03/2007)</t>
  </si>
  <si>
    <t>PGTO. SALÁRIOS 01/2007</t>
  </si>
  <si>
    <t>AQUISIÇÃO DE MATERIAL DE ESCRITÓRIO</t>
  </si>
  <si>
    <t>PGTO. CARRETO (MATERIAL PARA REFORMA DA SEDE ADUNEB)</t>
  </si>
  <si>
    <t>PGTO. CONFECÇÃO DE ESQUADRILHAS (PARA SEDE ADUNEB)</t>
  </si>
  <si>
    <t>PGTO. MATERIAL DE CONSTRUÇÃO (SEDE DA ADUNEB)</t>
  </si>
  <si>
    <t>PGTO. AQUISIÇÃO DE BICA GALVANIZADA (SEDE ADUNEB)</t>
  </si>
  <si>
    <t>PGTO. 3ª PARCELA DOS ARMARIOS E BANCADA (SEDE ADUNEB)</t>
  </si>
  <si>
    <t>PGTO. TAXI (DIRETORIA)</t>
  </si>
  <si>
    <t>PGTO. TRANSPORTE (A SERVIÇO ADUNEB)</t>
  </si>
  <si>
    <t>PGTO. ALIMENTAÇÃO</t>
  </si>
  <si>
    <t>PGTO.PASSAGENS SALVADOR/ FEIRA DE SANTANA (DIRETORIA)</t>
  </si>
  <si>
    <t>PGTO. COLOCAÇÃO DE FECHADURA (CASA DO DOCENTE)</t>
  </si>
  <si>
    <t>PGTO. A TARDE ON LINE ( INTERNET )</t>
  </si>
  <si>
    <t>PGTO. MATERIAL ELÉTRICO (REFORMA DA SEDE ADUNEB)</t>
  </si>
  <si>
    <t>PGTO. CONFECÇÃO DE 3 (TRÊS) GRADES DE FERRO (SEDE ADUNEB)</t>
  </si>
  <si>
    <t>PGTO. VALE TRANSPORTE FUNCIONÁRIO</t>
  </si>
  <si>
    <t>PGTO. AUXÍLIO ALIMENTAÇÃO FUNCIONÁRIO</t>
  </si>
  <si>
    <t>PGTO. DIÁRIA REFERENTE REFORMA DA SEDE (LIMPEZA)</t>
  </si>
  <si>
    <t>DEPÓSITO  FUNDO DE MOBILIZAÇÃO</t>
  </si>
  <si>
    <t>(SEDE/CASA DO DOCENTE)</t>
  </si>
  <si>
    <t>PGTO. COELBA  DE LUZ DA CASA DO DOCENTE</t>
  </si>
  <si>
    <t>DEPÓSITO CONLUTAS - CONTRIBUIÇÃO)</t>
  </si>
  <si>
    <t xml:space="preserve">PGTO. MATERIAL DE LIMPEZA (SEDE DA ADUNEB) </t>
  </si>
  <si>
    <t>PGTO. MATERIAL DE  CONSUMO</t>
  </si>
  <si>
    <t>PGTO. MANUTENÇÃO PÁGINA DA ADUNEB NA INTERNET</t>
  </si>
  <si>
    <t>DESPESA BANCÁRIA</t>
  </si>
  <si>
    <t>DPGTO. PRESTAÇÃO DE SERVIÇO NA PÁGINA DA ADUNEB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</si>
</sst>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4" fontId="1" fillId="0" borderId="5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43" fontId="1" fillId="0" borderId="1" xfId="18" applyFont="1" applyBorder="1" applyAlignment="1">
      <alignment/>
    </xf>
    <xf numFmtId="43" fontId="1" fillId="0" borderId="1" xfId="18" applyFont="1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3" fontId="1" fillId="0" borderId="0" xfId="18" applyFont="1" applyBorder="1" applyAlignment="1">
      <alignment horizontal="left"/>
    </xf>
    <xf numFmtId="14" fontId="4" fillId="0" borderId="5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43" fontId="4" fillId="0" borderId="1" xfId="18" applyFont="1" applyBorder="1" applyAlignment="1">
      <alignment/>
    </xf>
    <xf numFmtId="43" fontId="4" fillId="0" borderId="1" xfId="18" applyFont="1" applyBorder="1" applyAlignment="1">
      <alignment horizontal="left"/>
    </xf>
    <xf numFmtId="0" fontId="4" fillId="0" borderId="0" xfId="0" applyFont="1" applyAlignment="1">
      <alignment/>
    </xf>
    <xf numFmtId="14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3" fontId="4" fillId="0" borderId="0" xfId="18" applyFont="1" applyBorder="1" applyAlignment="1">
      <alignment horizontal="left"/>
    </xf>
    <xf numFmtId="43" fontId="1" fillId="0" borderId="0" xfId="18" applyFont="1" applyBorder="1" applyAlignment="1">
      <alignment/>
    </xf>
    <xf numFmtId="43" fontId="5" fillId="0" borderId="6" xfId="18" applyFont="1" applyBorder="1" applyAlignment="1">
      <alignment/>
    </xf>
    <xf numFmtId="0" fontId="7" fillId="0" borderId="0" xfId="0" applyFont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4" fontId="2" fillId="0" borderId="9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8" fillId="0" borderId="10" xfId="0" applyFont="1" applyBorder="1" applyAlignment="1">
      <alignment/>
    </xf>
    <xf numFmtId="4" fontId="8" fillId="0" borderId="11" xfId="0" applyNumberFormat="1" applyFont="1" applyBorder="1" applyAlignment="1">
      <alignment/>
    </xf>
    <xf numFmtId="0" fontId="5" fillId="0" borderId="10" xfId="0" applyFont="1" applyBorder="1" applyAlignment="1">
      <alignment/>
    </xf>
    <xf numFmtId="40" fontId="5" fillId="0" borderId="11" xfId="0" applyNumberFormat="1" applyFont="1" applyBorder="1" applyAlignment="1">
      <alignment/>
    </xf>
    <xf numFmtId="43" fontId="4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5" fillId="0" borderId="14" xfId="0" applyFont="1" applyBorder="1" applyAlignment="1">
      <alignment/>
    </xf>
    <xf numFmtId="4" fontId="5" fillId="0" borderId="14" xfId="0" applyNumberFormat="1" applyFont="1" applyBorder="1" applyAlignment="1">
      <alignment/>
    </xf>
    <xf numFmtId="43" fontId="0" fillId="0" borderId="1" xfId="18" applyFont="1" applyBorder="1" applyAlignment="1">
      <alignment horizontal="left"/>
    </xf>
    <xf numFmtId="1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3" fontId="0" fillId="0" borderId="1" xfId="18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43" fontId="2" fillId="0" borderId="15" xfId="18" applyFont="1" applyBorder="1" applyAlignment="1">
      <alignment/>
    </xf>
    <xf numFmtId="43" fontId="0" fillId="0" borderId="0" xfId="0" applyNumberFormat="1" applyAlignment="1">
      <alignment/>
    </xf>
    <xf numFmtId="14" fontId="1" fillId="0" borderId="5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43" fontId="1" fillId="0" borderId="1" xfId="18" applyFont="1" applyFill="1" applyBorder="1" applyAlignment="1">
      <alignment/>
    </xf>
    <xf numFmtId="0" fontId="1" fillId="0" borderId="0" xfId="0" applyFont="1" applyFill="1" applyAlignment="1">
      <alignment/>
    </xf>
    <xf numFmtId="1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3" fontId="1" fillId="0" borderId="0" xfId="18" applyFont="1" applyFill="1" applyBorder="1" applyAlignment="1">
      <alignment horizontal="left"/>
    </xf>
    <xf numFmtId="43" fontId="1" fillId="0" borderId="0" xfId="0" applyNumberFormat="1" applyFont="1" applyAlignment="1">
      <alignment/>
    </xf>
    <xf numFmtId="14" fontId="4" fillId="0" borderId="5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43" fontId="4" fillId="0" borderId="1" xfId="18" applyFont="1" applyFill="1" applyBorder="1" applyAlignment="1">
      <alignment/>
    </xf>
    <xf numFmtId="43" fontId="4" fillId="0" borderId="1" xfId="18" applyFont="1" applyFill="1" applyBorder="1" applyAlignment="1">
      <alignment horizontal="left"/>
    </xf>
    <xf numFmtId="0" fontId="4" fillId="0" borderId="0" xfId="0" applyFont="1" applyFill="1" applyAlignment="1">
      <alignment/>
    </xf>
    <xf numFmtId="14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3" fontId="4" fillId="0" borderId="0" xfId="18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1"/>
  <sheetViews>
    <sheetView tabSelected="1" zoomScale="85" zoomScaleNormal="85" workbookViewId="0" topLeftCell="A85">
      <selection activeCell="B95" sqref="B95"/>
    </sheetView>
  </sheetViews>
  <sheetFormatPr defaultColWidth="9.140625" defaultRowHeight="12.75"/>
  <cols>
    <col min="1" max="1" width="11.8515625" style="0" customWidth="1"/>
    <col min="2" max="2" width="10.140625" style="0" customWidth="1"/>
    <col min="6" max="6" width="11.140625" style="0" customWidth="1"/>
    <col min="8" max="8" width="12.00390625" style="0" customWidth="1"/>
    <col min="9" max="9" width="10.57421875" style="0" bestFit="1" customWidth="1"/>
    <col min="10" max="10" width="12.8515625" style="1" customWidth="1"/>
  </cols>
  <sheetData>
    <row r="1" spans="3:9" ht="12.75">
      <c r="C1" s="77" t="s">
        <v>46</v>
      </c>
      <c r="D1" s="77"/>
      <c r="E1" s="77"/>
      <c r="F1" s="77"/>
      <c r="G1" s="77"/>
      <c r="H1" s="77"/>
      <c r="I1" s="77"/>
    </row>
    <row r="2" ht="6.75" customHeight="1"/>
    <row r="3" spans="1:21" ht="12.75">
      <c r="A3" s="2" t="s">
        <v>0</v>
      </c>
      <c r="B3" s="2"/>
      <c r="C3" s="3" t="s">
        <v>1</v>
      </c>
      <c r="D3" s="4"/>
      <c r="E3" s="4"/>
      <c r="F3" s="4"/>
      <c r="G3" s="4"/>
      <c r="H3" s="5"/>
      <c r="I3" s="2"/>
      <c r="J3" s="6" t="s">
        <v>2</v>
      </c>
      <c r="L3" s="7"/>
      <c r="M3" s="7"/>
      <c r="N3" s="8"/>
      <c r="O3" s="8"/>
      <c r="P3" s="8"/>
      <c r="Q3" s="8"/>
      <c r="R3" s="8"/>
      <c r="S3" s="8"/>
      <c r="T3" s="9"/>
      <c r="U3" s="7"/>
    </row>
    <row r="4" spans="1:21" s="1" customFormat="1" ht="12.75">
      <c r="A4" s="10">
        <v>39085</v>
      </c>
      <c r="B4" s="11" t="s">
        <v>3</v>
      </c>
      <c r="C4" s="78" t="s">
        <v>4</v>
      </c>
      <c r="D4" s="79"/>
      <c r="E4" s="79"/>
      <c r="F4" s="79"/>
      <c r="G4" s="79"/>
      <c r="H4" s="80"/>
      <c r="I4" s="15"/>
      <c r="J4" s="16">
        <f>SUM(I5:I19)</f>
        <v>2700.000000000001</v>
      </c>
      <c r="L4" s="17"/>
      <c r="M4" s="18"/>
      <c r="N4" s="18"/>
      <c r="O4" s="18"/>
      <c r="P4" s="18"/>
      <c r="Q4" s="18"/>
      <c r="R4" s="18"/>
      <c r="S4" s="18"/>
      <c r="T4" s="18"/>
      <c r="U4" s="19"/>
    </row>
    <row r="5" spans="1:21" s="27" customFormat="1" ht="12.75">
      <c r="A5" s="20"/>
      <c r="B5" s="21"/>
      <c r="C5" s="81" t="s">
        <v>47</v>
      </c>
      <c r="D5" s="82"/>
      <c r="E5" s="82"/>
      <c r="F5" s="82"/>
      <c r="G5" s="82"/>
      <c r="H5" s="83"/>
      <c r="I5" s="25">
        <v>84.7</v>
      </c>
      <c r="J5" s="26"/>
      <c r="L5" s="28"/>
      <c r="M5" s="29"/>
      <c r="N5" s="29"/>
      <c r="O5" s="29"/>
      <c r="P5" s="29"/>
      <c r="Q5" s="29"/>
      <c r="R5" s="29"/>
      <c r="S5" s="29"/>
      <c r="T5" s="29"/>
      <c r="U5" s="30"/>
    </row>
    <row r="6" spans="1:21" s="27" customFormat="1" ht="12.75">
      <c r="A6" s="20"/>
      <c r="B6" s="21"/>
      <c r="C6" s="22" t="s">
        <v>6</v>
      </c>
      <c r="D6" s="23"/>
      <c r="E6" s="23"/>
      <c r="F6" s="23"/>
      <c r="G6" s="23"/>
      <c r="H6" s="24"/>
      <c r="I6" s="25">
        <v>141.37</v>
      </c>
      <c r="J6" s="26"/>
      <c r="L6" s="28"/>
      <c r="M6" s="29"/>
      <c r="N6" s="29"/>
      <c r="O6" s="29"/>
      <c r="P6" s="29"/>
      <c r="Q6" s="29"/>
      <c r="R6" s="29"/>
      <c r="S6" s="29"/>
      <c r="T6" s="29"/>
      <c r="U6" s="30"/>
    </row>
    <row r="7" spans="1:21" s="27" customFormat="1" ht="12.75">
      <c r="A7" s="20"/>
      <c r="B7" s="21"/>
      <c r="C7" s="22" t="s">
        <v>7</v>
      </c>
      <c r="D7" s="23"/>
      <c r="E7" s="23"/>
      <c r="F7" s="23"/>
      <c r="G7" s="23"/>
      <c r="H7" s="24"/>
      <c r="I7" s="25">
        <v>554.79</v>
      </c>
      <c r="J7" s="26"/>
      <c r="L7" s="28"/>
      <c r="M7" s="29"/>
      <c r="N7" s="29"/>
      <c r="O7" s="29"/>
      <c r="P7" s="29"/>
      <c r="Q7" s="29"/>
      <c r="R7" s="29"/>
      <c r="S7" s="29"/>
      <c r="T7" s="29"/>
      <c r="U7" s="30"/>
    </row>
    <row r="8" spans="1:21" s="27" customFormat="1" ht="12.75">
      <c r="A8" s="20"/>
      <c r="B8" s="21"/>
      <c r="C8" s="22" t="s">
        <v>70</v>
      </c>
      <c r="D8" s="23"/>
      <c r="E8" s="23"/>
      <c r="F8" s="23"/>
      <c r="G8" s="23"/>
      <c r="H8" s="24"/>
      <c r="I8" s="25">
        <v>120</v>
      </c>
      <c r="J8" s="26"/>
      <c r="L8" s="28"/>
      <c r="M8" s="29"/>
      <c r="N8" s="29"/>
      <c r="O8" s="29"/>
      <c r="P8" s="29"/>
      <c r="Q8" s="29"/>
      <c r="R8" s="29"/>
      <c r="S8" s="29"/>
      <c r="T8" s="29"/>
      <c r="U8" s="30"/>
    </row>
    <row r="9" spans="1:21" s="27" customFormat="1" ht="12.75">
      <c r="A9" s="20"/>
      <c r="B9" s="21"/>
      <c r="C9" s="22" t="s">
        <v>9</v>
      </c>
      <c r="D9" s="23"/>
      <c r="E9" s="23"/>
      <c r="F9" s="23"/>
      <c r="G9" s="23"/>
      <c r="H9" s="24"/>
      <c r="I9" s="25">
        <f>251.8+1032.64</f>
        <v>1284.44</v>
      </c>
      <c r="J9" s="26"/>
      <c r="L9" s="28"/>
      <c r="M9" s="29"/>
      <c r="N9" s="29"/>
      <c r="O9" s="29"/>
      <c r="P9" s="29"/>
      <c r="Q9" s="29"/>
      <c r="R9" s="29"/>
      <c r="S9" s="29"/>
      <c r="T9" s="29"/>
      <c r="U9" s="30"/>
    </row>
    <row r="10" spans="1:21" s="27" customFormat="1" ht="12.75">
      <c r="A10" s="20"/>
      <c r="B10" s="21"/>
      <c r="C10" s="22" t="s">
        <v>10</v>
      </c>
      <c r="D10" s="23"/>
      <c r="E10" s="23"/>
      <c r="F10" s="23"/>
      <c r="G10" s="23"/>
      <c r="H10" s="24"/>
      <c r="I10" s="25">
        <v>190.4</v>
      </c>
      <c r="J10" s="26"/>
      <c r="L10" s="28"/>
      <c r="M10" s="29"/>
      <c r="N10" s="29"/>
      <c r="O10" s="29"/>
      <c r="P10" s="29"/>
      <c r="Q10" s="29"/>
      <c r="R10" s="29"/>
      <c r="S10" s="29"/>
      <c r="T10" s="29"/>
      <c r="U10" s="30"/>
    </row>
    <row r="11" spans="1:21" s="27" customFormat="1" ht="12.75">
      <c r="A11" s="20"/>
      <c r="B11" s="21"/>
      <c r="C11" s="22" t="s">
        <v>62</v>
      </c>
      <c r="D11" s="23"/>
      <c r="E11" s="23"/>
      <c r="F11" s="23"/>
      <c r="G11" s="23"/>
      <c r="H11" s="24"/>
      <c r="I11" s="25">
        <v>12</v>
      </c>
      <c r="J11" s="26"/>
      <c r="L11" s="28"/>
      <c r="M11" s="29"/>
      <c r="N11" s="29"/>
      <c r="O11" s="29"/>
      <c r="P11" s="29"/>
      <c r="Q11" s="29"/>
      <c r="R11" s="29"/>
      <c r="S11" s="29"/>
      <c r="T11" s="29"/>
      <c r="U11" s="30"/>
    </row>
    <row r="12" spans="1:21" s="27" customFormat="1" ht="12.75">
      <c r="A12" s="20"/>
      <c r="B12" s="21"/>
      <c r="C12" s="22" t="s">
        <v>11</v>
      </c>
      <c r="D12" s="23"/>
      <c r="E12" s="23"/>
      <c r="F12" s="23"/>
      <c r="G12" s="23"/>
      <c r="H12" s="24"/>
      <c r="I12" s="25">
        <f>20+25</f>
        <v>45</v>
      </c>
      <c r="J12" s="26"/>
      <c r="L12" s="28"/>
      <c r="M12" s="29"/>
      <c r="N12" s="29"/>
      <c r="O12" s="29"/>
      <c r="P12" s="29"/>
      <c r="Q12" s="29"/>
      <c r="R12" s="29"/>
      <c r="S12" s="29"/>
      <c r="T12" s="29"/>
      <c r="U12" s="30"/>
    </row>
    <row r="13" spans="1:21" s="27" customFormat="1" ht="12.75">
      <c r="A13" s="20"/>
      <c r="B13" s="21"/>
      <c r="C13" s="22" t="s">
        <v>61</v>
      </c>
      <c r="D13" s="23"/>
      <c r="E13" s="23"/>
      <c r="F13" s="23"/>
      <c r="G13" s="23"/>
      <c r="H13" s="24"/>
      <c r="I13" s="25">
        <f>24.8+30</f>
        <v>54.8</v>
      </c>
      <c r="J13" s="26"/>
      <c r="L13" s="28"/>
      <c r="M13" s="29"/>
      <c r="N13" s="29"/>
      <c r="O13" s="29"/>
      <c r="P13" s="29"/>
      <c r="Q13" s="29"/>
      <c r="R13" s="29"/>
      <c r="S13" s="29"/>
      <c r="T13" s="29"/>
      <c r="U13" s="30"/>
    </row>
    <row r="14" spans="1:21" s="27" customFormat="1" ht="12.75">
      <c r="A14" s="20"/>
      <c r="B14" s="21"/>
      <c r="C14" s="22" t="s">
        <v>12</v>
      </c>
      <c r="D14" s="23"/>
      <c r="E14" s="23"/>
      <c r="F14" s="23"/>
      <c r="G14" s="23"/>
      <c r="H14" s="24"/>
      <c r="I14" s="25">
        <v>15</v>
      </c>
      <c r="J14" s="26"/>
      <c r="L14" s="28"/>
      <c r="M14" s="29"/>
      <c r="N14" s="29"/>
      <c r="O14" s="29"/>
      <c r="P14" s="29"/>
      <c r="Q14" s="29"/>
      <c r="R14" s="29"/>
      <c r="S14" s="29"/>
      <c r="T14" s="29"/>
      <c r="U14" s="30"/>
    </row>
    <row r="15" spans="1:21" s="27" customFormat="1" ht="12.75">
      <c r="A15" s="20"/>
      <c r="B15" s="21"/>
      <c r="C15" s="22" t="s">
        <v>13</v>
      </c>
      <c r="D15" s="23"/>
      <c r="E15" s="23"/>
      <c r="F15" s="23" t="s">
        <v>73</v>
      </c>
      <c r="G15" s="23"/>
      <c r="H15" s="24"/>
      <c r="I15" s="25">
        <f>48+27.7+44.35</f>
        <v>120.05000000000001</v>
      </c>
      <c r="J15" s="26"/>
      <c r="L15" s="28"/>
      <c r="M15" s="29"/>
      <c r="N15" s="29"/>
      <c r="O15" s="29"/>
      <c r="P15" s="29"/>
      <c r="Q15" s="29"/>
      <c r="R15" s="29"/>
      <c r="S15" s="29"/>
      <c r="T15" s="29"/>
      <c r="U15" s="30"/>
    </row>
    <row r="16" spans="1:21" s="27" customFormat="1" ht="12.75">
      <c r="A16" s="20"/>
      <c r="B16" s="21"/>
      <c r="C16" s="22" t="s">
        <v>63</v>
      </c>
      <c r="D16" s="23"/>
      <c r="E16" s="23"/>
      <c r="F16" s="23"/>
      <c r="G16" s="23"/>
      <c r="H16" s="24"/>
      <c r="I16" s="25">
        <f>15</f>
        <v>15</v>
      </c>
      <c r="J16" s="26"/>
      <c r="L16" s="28"/>
      <c r="M16" s="29"/>
      <c r="N16" s="29"/>
      <c r="O16" s="29"/>
      <c r="P16" s="29"/>
      <c r="Q16" s="29"/>
      <c r="R16" s="29"/>
      <c r="S16" s="29"/>
      <c r="T16" s="29"/>
      <c r="U16" s="30"/>
    </row>
    <row r="17" spans="1:21" s="27" customFormat="1" ht="12.75">
      <c r="A17" s="20"/>
      <c r="B17" s="21"/>
      <c r="C17" s="22" t="s">
        <v>14</v>
      </c>
      <c r="D17" s="23"/>
      <c r="E17" s="23"/>
      <c r="F17" s="23"/>
      <c r="G17" s="23"/>
      <c r="H17" s="24"/>
      <c r="I17" s="25">
        <v>47.15</v>
      </c>
      <c r="J17" s="26"/>
      <c r="L17" s="28"/>
      <c r="M17" s="29"/>
      <c r="N17" s="29"/>
      <c r="O17" s="29"/>
      <c r="P17" s="29"/>
      <c r="Q17" s="29"/>
      <c r="R17" s="29"/>
      <c r="S17" s="29"/>
      <c r="T17" s="29"/>
      <c r="U17" s="30"/>
    </row>
    <row r="18" spans="1:21" s="27" customFormat="1" ht="12.75">
      <c r="A18" s="20"/>
      <c r="B18" s="21"/>
      <c r="C18" s="22" t="s">
        <v>74</v>
      </c>
      <c r="D18" s="23"/>
      <c r="E18" s="23"/>
      <c r="F18" s="23"/>
      <c r="G18" s="23"/>
      <c r="H18" s="24"/>
      <c r="I18" s="25">
        <v>16.86</v>
      </c>
      <c r="J18" s="26"/>
      <c r="L18" s="28"/>
      <c r="M18" s="29"/>
      <c r="N18" s="29"/>
      <c r="O18" s="29"/>
      <c r="P18" s="29"/>
      <c r="Q18" s="29"/>
      <c r="R18" s="29"/>
      <c r="S18" s="29"/>
      <c r="T18" s="29"/>
      <c r="U18" s="30"/>
    </row>
    <row r="19" spans="1:21" s="27" customFormat="1" ht="12.75">
      <c r="A19" s="20"/>
      <c r="B19" s="21"/>
      <c r="C19" s="22" t="s">
        <v>15</v>
      </c>
      <c r="D19" s="23"/>
      <c r="E19" s="23"/>
      <c r="F19" s="23"/>
      <c r="G19" s="23"/>
      <c r="H19" s="24"/>
      <c r="I19" s="25">
        <v>-1.56</v>
      </c>
      <c r="J19" s="26"/>
      <c r="L19" s="28"/>
      <c r="M19" s="29"/>
      <c r="N19" s="29"/>
      <c r="O19" s="29"/>
      <c r="P19" s="29"/>
      <c r="Q19" s="29"/>
      <c r="R19" s="29"/>
      <c r="S19" s="29"/>
      <c r="T19" s="29"/>
      <c r="U19" s="30"/>
    </row>
    <row r="20" spans="1:21" s="1" customFormat="1" ht="12.75">
      <c r="A20" s="10">
        <v>39087</v>
      </c>
      <c r="B20" s="11" t="s">
        <v>16</v>
      </c>
      <c r="C20" s="12" t="s">
        <v>4</v>
      </c>
      <c r="D20" s="13"/>
      <c r="E20" s="13"/>
      <c r="F20" s="13"/>
      <c r="G20" s="13"/>
      <c r="H20" s="14"/>
      <c r="I20" s="15"/>
      <c r="J20" s="16">
        <f>SUM(I21:I29)</f>
        <v>1800</v>
      </c>
      <c r="L20" s="17"/>
      <c r="M20" s="18"/>
      <c r="N20" s="18"/>
      <c r="O20" s="18"/>
      <c r="P20" s="18"/>
      <c r="Q20" s="18"/>
      <c r="R20" s="18"/>
      <c r="S20" s="18"/>
      <c r="T20" s="18"/>
      <c r="U20" s="19"/>
    </row>
    <row r="21" spans="1:21" s="27" customFormat="1" ht="12.75">
      <c r="A21" s="20"/>
      <c r="B21" s="21"/>
      <c r="C21" s="22" t="s">
        <v>75</v>
      </c>
      <c r="D21" s="23"/>
      <c r="E21" s="23"/>
      <c r="F21" s="23"/>
      <c r="G21" s="23"/>
      <c r="H21" s="24"/>
      <c r="I21" s="25">
        <v>300</v>
      </c>
      <c r="J21" s="26"/>
      <c r="L21" s="28"/>
      <c r="M21" s="29"/>
      <c r="N21" s="29"/>
      <c r="O21" s="29"/>
      <c r="P21" s="29"/>
      <c r="Q21" s="29"/>
      <c r="R21" s="29"/>
      <c r="S21" s="29"/>
      <c r="T21" s="29"/>
      <c r="U21" s="30"/>
    </row>
    <row r="22" spans="1:21" s="27" customFormat="1" ht="12.75">
      <c r="A22" s="20"/>
      <c r="B22" s="21"/>
      <c r="C22" s="22" t="s">
        <v>14</v>
      </c>
      <c r="D22" s="23"/>
      <c r="E22" s="23"/>
      <c r="F22" s="23"/>
      <c r="G22" s="23"/>
      <c r="H22" s="24"/>
      <c r="I22" s="25">
        <f>29.28+11.48</f>
        <v>40.760000000000005</v>
      </c>
      <c r="J22" s="26"/>
      <c r="L22" s="28"/>
      <c r="M22" s="29"/>
      <c r="N22" s="29"/>
      <c r="O22" s="29"/>
      <c r="P22" s="29"/>
      <c r="Q22" s="29"/>
      <c r="R22" s="29"/>
      <c r="S22" s="29"/>
      <c r="T22" s="29"/>
      <c r="U22" s="30"/>
    </row>
    <row r="23" spans="1:21" s="27" customFormat="1" ht="12.75">
      <c r="A23" s="20"/>
      <c r="B23" s="21"/>
      <c r="C23" s="81" t="s">
        <v>5</v>
      </c>
      <c r="D23" s="82"/>
      <c r="E23" s="82"/>
      <c r="F23" s="82"/>
      <c r="G23" s="82"/>
      <c r="H23" s="83"/>
      <c r="I23" s="25">
        <v>853.63</v>
      </c>
      <c r="J23" s="26"/>
      <c r="L23" s="28"/>
      <c r="M23" s="29"/>
      <c r="N23" s="29"/>
      <c r="O23" s="29"/>
      <c r="P23" s="29"/>
      <c r="Q23" s="29"/>
      <c r="R23" s="29"/>
      <c r="S23" s="29"/>
      <c r="T23" s="29"/>
      <c r="U23" s="30"/>
    </row>
    <row r="24" spans="1:21" s="27" customFormat="1" ht="12.75">
      <c r="A24" s="20"/>
      <c r="B24" s="21"/>
      <c r="C24" s="22" t="s">
        <v>64</v>
      </c>
      <c r="D24" s="23"/>
      <c r="E24" s="23"/>
      <c r="F24" s="23"/>
      <c r="G24" s="23"/>
      <c r="H24" s="24"/>
      <c r="I24" s="25">
        <f>15.9+14.93+15.9+44.69</f>
        <v>91.41999999999999</v>
      </c>
      <c r="J24" s="26"/>
      <c r="L24" s="28"/>
      <c r="M24" s="29"/>
      <c r="N24" s="29"/>
      <c r="O24" s="29"/>
      <c r="P24" s="29"/>
      <c r="Q24" s="29"/>
      <c r="R24" s="29"/>
      <c r="S24" s="29"/>
      <c r="T24" s="29"/>
      <c r="U24" s="30"/>
    </row>
    <row r="25" spans="1:21" s="27" customFormat="1" ht="12.75">
      <c r="A25" s="20"/>
      <c r="B25" s="21"/>
      <c r="C25" s="22" t="s">
        <v>71</v>
      </c>
      <c r="D25" s="23"/>
      <c r="E25" s="23"/>
      <c r="F25" s="23"/>
      <c r="G25" s="23"/>
      <c r="H25" s="24"/>
      <c r="I25" s="25">
        <v>20</v>
      </c>
      <c r="J25" s="26"/>
      <c r="L25" s="28"/>
      <c r="M25" s="29"/>
      <c r="N25" s="29"/>
      <c r="O25" s="29"/>
      <c r="P25" s="29"/>
      <c r="Q25" s="29"/>
      <c r="R25" s="29"/>
      <c r="S25" s="29"/>
      <c r="T25" s="29"/>
      <c r="U25" s="30"/>
    </row>
    <row r="26" spans="1:21" s="27" customFormat="1" ht="12.75">
      <c r="A26" s="20"/>
      <c r="B26" s="21"/>
      <c r="C26" s="22" t="s">
        <v>17</v>
      </c>
      <c r="D26" s="23"/>
      <c r="E26" s="23"/>
      <c r="F26" s="23"/>
      <c r="G26" s="23"/>
      <c r="H26" s="24"/>
      <c r="I26" s="25">
        <v>392.04</v>
      </c>
      <c r="J26" s="26"/>
      <c r="L26" s="28"/>
      <c r="M26" s="29"/>
      <c r="N26" s="29"/>
      <c r="O26" s="29"/>
      <c r="P26" s="29"/>
      <c r="Q26" s="29"/>
      <c r="R26" s="29"/>
      <c r="S26" s="29"/>
      <c r="T26" s="29"/>
      <c r="U26" s="30"/>
    </row>
    <row r="27" spans="1:21" s="27" customFormat="1" ht="12.75">
      <c r="A27" s="20"/>
      <c r="B27" s="21"/>
      <c r="C27" s="22" t="s">
        <v>65</v>
      </c>
      <c r="D27" s="23"/>
      <c r="E27" s="23"/>
      <c r="F27" s="23"/>
      <c r="G27" s="23"/>
      <c r="H27" s="24"/>
      <c r="I27" s="25">
        <v>30</v>
      </c>
      <c r="J27" s="26"/>
      <c r="L27" s="28"/>
      <c r="M27" s="29"/>
      <c r="N27" s="29"/>
      <c r="O27" s="29"/>
      <c r="P27" s="29"/>
      <c r="Q27" s="29"/>
      <c r="R27" s="29"/>
      <c r="S27" s="29"/>
      <c r="T27" s="29"/>
      <c r="U27" s="30"/>
    </row>
    <row r="28" spans="1:21" s="27" customFormat="1" ht="12.75">
      <c r="A28" s="20"/>
      <c r="B28" s="21"/>
      <c r="C28" s="22" t="s">
        <v>76</v>
      </c>
      <c r="D28" s="23"/>
      <c r="E28" s="23"/>
      <c r="F28" s="23"/>
      <c r="G28" s="23"/>
      <c r="H28" s="24"/>
      <c r="I28" s="25">
        <f>22+52</f>
        <v>74</v>
      </c>
      <c r="J28" s="26"/>
      <c r="L28" s="28"/>
      <c r="M28" s="29"/>
      <c r="N28" s="29"/>
      <c r="O28" s="29"/>
      <c r="P28" s="29"/>
      <c r="Q28" s="29"/>
      <c r="R28" s="29"/>
      <c r="S28" s="29"/>
      <c r="T28" s="29"/>
      <c r="U28" s="30"/>
    </row>
    <row r="29" spans="1:21" s="27" customFormat="1" ht="12.75">
      <c r="A29" s="20"/>
      <c r="B29" s="21"/>
      <c r="C29" s="22" t="s">
        <v>15</v>
      </c>
      <c r="D29" s="23"/>
      <c r="E29" s="23"/>
      <c r="F29" s="23"/>
      <c r="G29" s="23"/>
      <c r="H29" s="24"/>
      <c r="I29" s="25">
        <v>-1.85</v>
      </c>
      <c r="J29" s="26"/>
      <c r="L29" s="28"/>
      <c r="M29" s="29"/>
      <c r="N29" s="29"/>
      <c r="O29" s="29"/>
      <c r="P29" s="29"/>
      <c r="Q29" s="29"/>
      <c r="R29" s="29"/>
      <c r="S29" s="29"/>
      <c r="T29" s="29"/>
      <c r="U29" s="30"/>
    </row>
    <row r="30" spans="1:21" s="1" customFormat="1" ht="12.75">
      <c r="A30" s="10">
        <v>39106</v>
      </c>
      <c r="B30" s="11" t="s">
        <v>18</v>
      </c>
      <c r="C30" s="12" t="s">
        <v>72</v>
      </c>
      <c r="D30" s="13"/>
      <c r="E30" s="13"/>
      <c r="F30" s="13"/>
      <c r="G30" s="13"/>
      <c r="H30" s="14"/>
      <c r="I30" s="15"/>
      <c r="J30" s="15">
        <v>10567.72</v>
      </c>
      <c r="L30" s="17"/>
      <c r="M30" s="18"/>
      <c r="N30" s="18"/>
      <c r="O30" s="18"/>
      <c r="P30" s="18"/>
      <c r="Q30" s="18"/>
      <c r="R30" s="18"/>
      <c r="S30" s="18"/>
      <c r="T30" s="18"/>
      <c r="U30" s="19"/>
    </row>
    <row r="31" spans="1:21" s="1" customFormat="1" ht="12.75">
      <c r="A31" s="10"/>
      <c r="B31" s="11" t="s">
        <v>19</v>
      </c>
      <c r="C31" s="12" t="s">
        <v>4</v>
      </c>
      <c r="D31" s="13"/>
      <c r="E31" s="13"/>
      <c r="F31" s="13"/>
      <c r="G31" s="13"/>
      <c r="H31" s="14"/>
      <c r="I31" s="15"/>
      <c r="J31" s="16">
        <f>SUM(I32:I37)</f>
        <v>400</v>
      </c>
      <c r="L31" s="17"/>
      <c r="M31" s="18"/>
      <c r="N31" s="18"/>
      <c r="O31" s="18"/>
      <c r="P31" s="18"/>
      <c r="Q31" s="18"/>
      <c r="R31" s="18"/>
      <c r="S31" s="18"/>
      <c r="T31" s="18"/>
      <c r="U31" s="19"/>
    </row>
    <row r="32" spans="1:21" s="27" customFormat="1" ht="12.75">
      <c r="A32" s="20"/>
      <c r="B32" s="21"/>
      <c r="C32" s="22" t="s">
        <v>61</v>
      </c>
      <c r="D32" s="23"/>
      <c r="E32" s="23"/>
      <c r="F32" s="23"/>
      <c r="G32" s="23"/>
      <c r="H32" s="24"/>
      <c r="I32" s="25">
        <v>20</v>
      </c>
      <c r="J32" s="26"/>
      <c r="L32" s="28"/>
      <c r="M32" s="29"/>
      <c r="N32" s="29"/>
      <c r="O32" s="29"/>
      <c r="P32" s="29"/>
      <c r="Q32" s="29"/>
      <c r="R32" s="29"/>
      <c r="S32" s="29"/>
      <c r="T32" s="29"/>
      <c r="U32" s="30"/>
    </row>
    <row r="33" spans="1:21" s="27" customFormat="1" ht="12.75">
      <c r="A33" s="20"/>
      <c r="B33" s="21"/>
      <c r="C33" s="22" t="s">
        <v>20</v>
      </c>
      <c r="D33" s="23"/>
      <c r="E33" s="23"/>
      <c r="F33" s="23"/>
      <c r="G33" s="23"/>
      <c r="H33" s="24"/>
      <c r="I33" s="25">
        <f>13+3.75</f>
        <v>16.75</v>
      </c>
      <c r="J33" s="26"/>
      <c r="L33" s="28"/>
      <c r="M33" s="29"/>
      <c r="N33" s="29"/>
      <c r="O33" s="29"/>
      <c r="P33" s="29"/>
      <c r="Q33" s="29"/>
      <c r="R33" s="29"/>
      <c r="S33" s="29"/>
      <c r="T33" s="29"/>
      <c r="U33" s="30"/>
    </row>
    <row r="34" spans="1:21" s="27" customFormat="1" ht="12.75">
      <c r="A34" s="20"/>
      <c r="B34" s="21"/>
      <c r="C34" s="22" t="s">
        <v>66</v>
      </c>
      <c r="D34" s="23"/>
      <c r="E34" s="23"/>
      <c r="F34" s="23"/>
      <c r="G34" s="23"/>
      <c r="H34" s="24"/>
      <c r="I34" s="25">
        <v>14.52</v>
      </c>
      <c r="J34" s="26"/>
      <c r="L34" s="28"/>
      <c r="M34" s="29"/>
      <c r="N34" s="29"/>
      <c r="O34" s="29"/>
      <c r="P34" s="29"/>
      <c r="Q34" s="29"/>
      <c r="R34" s="29"/>
      <c r="S34" s="29"/>
      <c r="T34" s="29"/>
      <c r="U34" s="30"/>
    </row>
    <row r="35" spans="1:21" s="27" customFormat="1" ht="12.75">
      <c r="A35" s="20"/>
      <c r="B35" s="21"/>
      <c r="C35" s="81" t="s">
        <v>47</v>
      </c>
      <c r="D35" s="82"/>
      <c r="E35" s="82"/>
      <c r="F35" s="82"/>
      <c r="G35" s="82"/>
      <c r="H35" s="83"/>
      <c r="I35" s="25">
        <v>87.31</v>
      </c>
      <c r="J35" s="26"/>
      <c r="L35" s="28"/>
      <c r="M35" s="29"/>
      <c r="N35" s="29"/>
      <c r="O35" s="29"/>
      <c r="P35" s="29"/>
      <c r="Q35" s="29"/>
      <c r="R35" s="29"/>
      <c r="S35" s="29"/>
      <c r="T35" s="29"/>
      <c r="U35" s="30"/>
    </row>
    <row r="36" spans="1:21" s="27" customFormat="1" ht="12.75">
      <c r="A36" s="20"/>
      <c r="B36" s="21"/>
      <c r="C36" s="22" t="s">
        <v>14</v>
      </c>
      <c r="D36" s="23"/>
      <c r="E36" s="23"/>
      <c r="F36" s="23"/>
      <c r="G36" s="23"/>
      <c r="H36" s="24"/>
      <c r="I36" s="25">
        <f>10.6+18.79+7+14.6+13+2.08+9.5+39.8+35.2+9+25.1+10+5.6+7.6+7.87+23.47+23.74</f>
        <v>262.95</v>
      </c>
      <c r="J36" s="26"/>
      <c r="L36" s="28"/>
      <c r="M36" s="29"/>
      <c r="N36" s="29"/>
      <c r="O36" s="29"/>
      <c r="P36" s="29"/>
      <c r="Q36" s="29"/>
      <c r="R36" s="29"/>
      <c r="S36" s="29"/>
      <c r="T36" s="29"/>
      <c r="U36" s="30"/>
    </row>
    <row r="37" spans="1:21" s="27" customFormat="1" ht="12.75">
      <c r="A37" s="20"/>
      <c r="B37" s="21"/>
      <c r="C37" s="81" t="s">
        <v>15</v>
      </c>
      <c r="D37" s="82"/>
      <c r="E37" s="82"/>
      <c r="F37" s="82"/>
      <c r="G37" s="82"/>
      <c r="H37" s="83"/>
      <c r="I37" s="25">
        <v>-1.53</v>
      </c>
      <c r="J37" s="26"/>
      <c r="L37" s="28"/>
      <c r="M37" s="29"/>
      <c r="N37" s="29"/>
      <c r="O37" s="29"/>
      <c r="P37" s="29"/>
      <c r="Q37" s="29"/>
      <c r="R37" s="29"/>
      <c r="S37" s="29"/>
      <c r="T37" s="30"/>
      <c r="U37" s="30"/>
    </row>
    <row r="38" spans="1:21" s="1" customFormat="1" ht="12.75">
      <c r="A38" s="10"/>
      <c r="B38" s="11" t="s">
        <v>21</v>
      </c>
      <c r="C38" s="12" t="s">
        <v>5</v>
      </c>
      <c r="D38" s="13"/>
      <c r="E38" s="13"/>
      <c r="F38" s="13"/>
      <c r="G38" s="13"/>
      <c r="H38" s="14"/>
      <c r="I38" s="15"/>
      <c r="J38" s="15">
        <f>84.7+479.76</f>
        <v>564.46</v>
      </c>
      <c r="L38" s="17"/>
      <c r="M38" s="18"/>
      <c r="N38" s="18"/>
      <c r="O38" s="18"/>
      <c r="P38" s="18"/>
      <c r="Q38" s="18"/>
      <c r="R38" s="18"/>
      <c r="S38" s="18"/>
      <c r="T38" s="19"/>
      <c r="U38" s="19"/>
    </row>
    <row r="39" spans="1:21" s="1" customFormat="1" ht="12.75">
      <c r="A39" s="10">
        <v>39107</v>
      </c>
      <c r="B39" s="11" t="s">
        <v>22</v>
      </c>
      <c r="C39" s="12" t="s">
        <v>48</v>
      </c>
      <c r="D39" s="13"/>
      <c r="E39" s="13"/>
      <c r="F39" s="13"/>
      <c r="G39" s="13"/>
      <c r="H39" s="14"/>
      <c r="I39" s="15"/>
      <c r="J39" s="16">
        <f>SUM(I40:I49)</f>
        <v>2000</v>
      </c>
      <c r="L39" s="17"/>
      <c r="M39" s="18"/>
      <c r="N39" s="18"/>
      <c r="O39" s="18"/>
      <c r="P39" s="18"/>
      <c r="Q39" s="18"/>
      <c r="R39" s="18"/>
      <c r="S39" s="18"/>
      <c r="T39" s="19"/>
      <c r="U39" s="19"/>
    </row>
    <row r="40" spans="1:21" s="27" customFormat="1" ht="12.75">
      <c r="A40" s="20"/>
      <c r="B40" s="21"/>
      <c r="C40" s="22" t="s">
        <v>49</v>
      </c>
      <c r="D40" s="23"/>
      <c r="E40" s="23"/>
      <c r="F40" s="23"/>
      <c r="G40" s="23"/>
      <c r="H40" s="24"/>
      <c r="I40" s="25">
        <f>29+8+17+14+19+35</f>
        <v>122</v>
      </c>
      <c r="J40" s="26"/>
      <c r="L40" s="28"/>
      <c r="M40" s="29"/>
      <c r="N40" s="29"/>
      <c r="O40" s="29"/>
      <c r="P40" s="29"/>
      <c r="Q40" s="29"/>
      <c r="R40" s="29"/>
      <c r="S40" s="29"/>
      <c r="T40" s="30"/>
      <c r="U40" s="30"/>
    </row>
    <row r="41" spans="1:21" s="27" customFormat="1" ht="12.75">
      <c r="A41" s="20"/>
      <c r="B41" s="21"/>
      <c r="C41" s="22" t="s">
        <v>67</v>
      </c>
      <c r="D41" s="23"/>
      <c r="E41" s="23"/>
      <c r="F41" s="23"/>
      <c r="G41" s="23"/>
      <c r="H41" s="24"/>
      <c r="I41" s="25">
        <f>12+6+16+13+65.96+9.5</f>
        <v>122.46</v>
      </c>
      <c r="J41" s="26"/>
      <c r="L41" s="28"/>
      <c r="M41" s="29"/>
      <c r="N41" s="29"/>
      <c r="O41" s="29"/>
      <c r="P41" s="29"/>
      <c r="Q41" s="29"/>
      <c r="R41" s="29"/>
      <c r="S41" s="29"/>
      <c r="T41" s="30"/>
      <c r="U41" s="30"/>
    </row>
    <row r="42" spans="1:21" s="27" customFormat="1" ht="12.75">
      <c r="A42" s="20"/>
      <c r="B42" s="21"/>
      <c r="C42" s="22" t="s">
        <v>56</v>
      </c>
      <c r="D42" s="23"/>
      <c r="E42" s="23"/>
      <c r="F42" s="23"/>
      <c r="G42" s="23"/>
      <c r="H42" s="24"/>
      <c r="I42" s="25">
        <v>30</v>
      </c>
      <c r="J42" s="26"/>
      <c r="L42" s="28"/>
      <c r="M42" s="29"/>
      <c r="N42" s="29"/>
      <c r="O42" s="29"/>
      <c r="P42" s="29"/>
      <c r="Q42" s="29"/>
      <c r="R42" s="29"/>
      <c r="S42" s="29"/>
      <c r="T42" s="30"/>
      <c r="U42" s="30"/>
    </row>
    <row r="43" spans="1:21" s="27" customFormat="1" ht="12.75">
      <c r="A43" s="20"/>
      <c r="B43" s="21"/>
      <c r="C43" s="22" t="s">
        <v>57</v>
      </c>
      <c r="D43" s="23"/>
      <c r="E43" s="23"/>
      <c r="F43" s="23"/>
      <c r="G43" s="23"/>
      <c r="H43" s="24"/>
      <c r="I43" s="25">
        <v>250</v>
      </c>
      <c r="J43" s="26"/>
      <c r="L43" s="28"/>
      <c r="M43" s="29"/>
      <c r="N43" s="29"/>
      <c r="O43" s="29"/>
      <c r="P43" s="29"/>
      <c r="Q43" s="29"/>
      <c r="R43" s="29"/>
      <c r="S43" s="29"/>
      <c r="T43" s="30"/>
      <c r="U43" s="30"/>
    </row>
    <row r="44" spans="1:21" s="27" customFormat="1" ht="12.75">
      <c r="A44" s="20"/>
      <c r="B44" s="21"/>
      <c r="C44" s="22" t="s">
        <v>58</v>
      </c>
      <c r="D44" s="23"/>
      <c r="E44" s="23"/>
      <c r="F44" s="23"/>
      <c r="G44" s="23"/>
      <c r="H44" s="24"/>
      <c r="I44" s="25">
        <f>470+40+135</f>
        <v>645</v>
      </c>
      <c r="J44" s="26"/>
      <c r="L44" s="28"/>
      <c r="M44" s="29"/>
      <c r="N44" s="29"/>
      <c r="O44" s="29"/>
      <c r="P44" s="29"/>
      <c r="Q44" s="29"/>
      <c r="R44" s="29"/>
      <c r="S44" s="29"/>
      <c r="T44" s="30"/>
      <c r="U44" s="30"/>
    </row>
    <row r="45" spans="1:21" s="27" customFormat="1" ht="12.75">
      <c r="A45" s="20"/>
      <c r="B45" s="21"/>
      <c r="C45" s="22" t="s">
        <v>59</v>
      </c>
      <c r="D45" s="23"/>
      <c r="E45" s="23"/>
      <c r="F45" s="23"/>
      <c r="G45" s="23"/>
      <c r="H45" s="24"/>
      <c r="I45" s="25">
        <f>110+210</f>
        <v>320</v>
      </c>
      <c r="J45" s="26"/>
      <c r="L45" s="28"/>
      <c r="M45" s="29"/>
      <c r="N45" s="29"/>
      <c r="O45" s="29"/>
      <c r="P45" s="29"/>
      <c r="Q45" s="29"/>
      <c r="R45" s="29"/>
      <c r="S45" s="29"/>
      <c r="T45" s="30"/>
      <c r="U45" s="30"/>
    </row>
    <row r="46" spans="1:21" s="27" customFormat="1" ht="12.75">
      <c r="A46" s="20"/>
      <c r="B46" s="21"/>
      <c r="C46" s="22" t="s">
        <v>77</v>
      </c>
      <c r="D46" s="23"/>
      <c r="E46" s="23"/>
      <c r="F46" s="23"/>
      <c r="G46" s="23"/>
      <c r="H46" s="24"/>
      <c r="I46" s="25">
        <v>109.6</v>
      </c>
      <c r="J46" s="26"/>
      <c r="L46" s="28"/>
      <c r="M46" s="29"/>
      <c r="N46" s="29"/>
      <c r="O46" s="29"/>
      <c r="P46" s="29"/>
      <c r="Q46" s="29"/>
      <c r="R46" s="29"/>
      <c r="S46" s="29"/>
      <c r="T46" s="30"/>
      <c r="U46" s="30"/>
    </row>
    <row r="47" spans="1:21" s="27" customFormat="1" ht="12.75">
      <c r="A47" s="20"/>
      <c r="B47" s="21"/>
      <c r="C47" s="22" t="s">
        <v>68</v>
      </c>
      <c r="D47" s="23"/>
      <c r="E47" s="23"/>
      <c r="F47" s="23"/>
      <c r="G47" s="23"/>
      <c r="H47" s="24"/>
      <c r="I47" s="25">
        <v>250</v>
      </c>
      <c r="J47" s="26"/>
      <c r="L47" s="28"/>
      <c r="M47" s="29"/>
      <c r="N47" s="29"/>
      <c r="O47" s="29"/>
      <c r="P47" s="29"/>
      <c r="Q47" s="29"/>
      <c r="R47" s="29"/>
      <c r="S47" s="29"/>
      <c r="T47" s="30"/>
      <c r="U47" s="30"/>
    </row>
    <row r="48" spans="1:21" s="27" customFormat="1" ht="12.75">
      <c r="A48" s="20"/>
      <c r="B48" s="21"/>
      <c r="C48" s="22" t="s">
        <v>60</v>
      </c>
      <c r="D48" s="23"/>
      <c r="E48" s="23"/>
      <c r="F48" s="23"/>
      <c r="G48" s="23"/>
      <c r="H48" s="24"/>
      <c r="I48" s="25">
        <v>150</v>
      </c>
      <c r="J48" s="26"/>
      <c r="L48" s="28"/>
      <c r="M48" s="29"/>
      <c r="N48" s="29"/>
      <c r="O48" s="29"/>
      <c r="P48" s="29"/>
      <c r="Q48" s="29"/>
      <c r="R48" s="29"/>
      <c r="S48" s="29"/>
      <c r="T48" s="30"/>
      <c r="U48" s="30"/>
    </row>
    <row r="49" spans="1:21" s="27" customFormat="1" ht="12.75">
      <c r="A49" s="20"/>
      <c r="B49" s="21"/>
      <c r="C49" s="22" t="s">
        <v>15</v>
      </c>
      <c r="D49" s="23"/>
      <c r="E49" s="23"/>
      <c r="F49" s="23"/>
      <c r="G49" s="23"/>
      <c r="H49" s="24"/>
      <c r="I49" s="25">
        <v>0.94</v>
      </c>
      <c r="J49" s="26"/>
      <c r="L49" s="28"/>
      <c r="M49" s="29"/>
      <c r="N49" s="29"/>
      <c r="O49" s="29"/>
      <c r="P49" s="29"/>
      <c r="Q49" s="29"/>
      <c r="R49" s="29"/>
      <c r="S49" s="29"/>
      <c r="T49" s="30"/>
      <c r="U49" s="30"/>
    </row>
    <row r="50" spans="1:21" s="61" customFormat="1" ht="12.75">
      <c r="A50" s="56"/>
      <c r="B50" s="57" t="s">
        <v>23</v>
      </c>
      <c r="C50" s="12" t="s">
        <v>52</v>
      </c>
      <c r="D50" s="58"/>
      <c r="E50" s="58"/>
      <c r="F50" s="58"/>
      <c r="G50" s="58"/>
      <c r="H50" s="59"/>
      <c r="I50" s="60"/>
      <c r="J50" s="60">
        <v>525</v>
      </c>
      <c r="L50" s="62"/>
      <c r="M50" s="63"/>
      <c r="N50" s="63"/>
      <c r="O50" s="63"/>
      <c r="P50" s="63"/>
      <c r="Q50" s="63"/>
      <c r="R50" s="63"/>
      <c r="S50" s="63"/>
      <c r="T50" s="64"/>
      <c r="U50" s="64"/>
    </row>
    <row r="51" spans="1:21" s="1" customFormat="1" ht="12.75">
      <c r="A51" s="10">
        <v>39112</v>
      </c>
      <c r="B51" s="11" t="s">
        <v>24</v>
      </c>
      <c r="C51" s="12" t="s">
        <v>25</v>
      </c>
      <c r="D51" s="13"/>
      <c r="E51" s="13"/>
      <c r="F51" s="13"/>
      <c r="G51" s="13"/>
      <c r="H51" s="14"/>
      <c r="I51" s="15"/>
      <c r="J51" s="15">
        <v>1050</v>
      </c>
      <c r="L51" s="17"/>
      <c r="M51" s="18"/>
      <c r="N51" s="18"/>
      <c r="O51" s="18"/>
      <c r="P51" s="18"/>
      <c r="Q51" s="18"/>
      <c r="R51" s="18"/>
      <c r="S51" s="18"/>
      <c r="T51" s="19"/>
      <c r="U51" s="19"/>
    </row>
    <row r="52" spans="1:21" s="1" customFormat="1" ht="12.75">
      <c r="A52" s="10"/>
      <c r="B52" s="11" t="s">
        <v>26</v>
      </c>
      <c r="C52" s="12" t="s">
        <v>4</v>
      </c>
      <c r="D52" s="13"/>
      <c r="E52" s="13"/>
      <c r="F52" s="13"/>
      <c r="G52" s="13"/>
      <c r="H52" s="14"/>
      <c r="I52" s="15"/>
      <c r="J52" s="16">
        <f>SUM(I53:I60)</f>
        <v>849.9999999999999</v>
      </c>
      <c r="L52" s="17"/>
      <c r="M52" s="18"/>
      <c r="N52" s="18"/>
      <c r="O52" s="18"/>
      <c r="P52" s="18"/>
      <c r="Q52" s="18"/>
      <c r="R52" s="18"/>
      <c r="S52" s="18"/>
      <c r="T52" s="19"/>
      <c r="U52" s="19"/>
    </row>
    <row r="53" spans="1:21" s="27" customFormat="1" ht="12.75">
      <c r="A53" s="20"/>
      <c r="B53" s="21"/>
      <c r="C53" s="22" t="s">
        <v>13</v>
      </c>
      <c r="D53" s="23"/>
      <c r="E53" s="23"/>
      <c r="F53" s="23"/>
      <c r="G53" s="23"/>
      <c r="H53" s="24"/>
      <c r="I53" s="25">
        <v>3.7</v>
      </c>
      <c r="J53" s="26"/>
      <c r="L53" s="28"/>
      <c r="M53" s="29"/>
      <c r="N53" s="29"/>
      <c r="O53" s="29"/>
      <c r="P53" s="29"/>
      <c r="Q53" s="29"/>
      <c r="R53" s="29"/>
      <c r="S53" s="29"/>
      <c r="T53" s="30"/>
      <c r="U53" s="30"/>
    </row>
    <row r="54" spans="1:21" s="27" customFormat="1" ht="12.75">
      <c r="A54" s="20"/>
      <c r="B54" s="21"/>
      <c r="C54" s="22" t="s">
        <v>63</v>
      </c>
      <c r="D54" s="23"/>
      <c r="E54" s="23"/>
      <c r="F54" s="23"/>
      <c r="G54" s="23"/>
      <c r="H54" s="24"/>
      <c r="I54" s="25">
        <v>7.38</v>
      </c>
      <c r="J54" s="26"/>
      <c r="L54" s="28"/>
      <c r="M54" s="29"/>
      <c r="N54" s="29"/>
      <c r="O54" s="29"/>
      <c r="P54" s="29"/>
      <c r="Q54" s="29"/>
      <c r="R54" s="29"/>
      <c r="S54" s="29"/>
      <c r="T54" s="30"/>
      <c r="U54" s="30"/>
    </row>
    <row r="55" spans="1:21" s="27" customFormat="1" ht="12.75">
      <c r="A55" s="20"/>
      <c r="B55" s="21"/>
      <c r="C55" s="22" t="s">
        <v>61</v>
      </c>
      <c r="D55" s="23"/>
      <c r="E55" s="23"/>
      <c r="F55" s="23"/>
      <c r="G55" s="23"/>
      <c r="H55" s="24"/>
      <c r="I55" s="25">
        <f>20+7</f>
        <v>27</v>
      </c>
      <c r="J55" s="26"/>
      <c r="L55" s="28"/>
      <c r="M55" s="29"/>
      <c r="N55" s="29"/>
      <c r="O55" s="29"/>
      <c r="P55" s="29"/>
      <c r="Q55" s="29"/>
      <c r="R55" s="29"/>
      <c r="S55" s="29"/>
      <c r="T55" s="30"/>
      <c r="U55" s="30"/>
    </row>
    <row r="56" spans="1:21" s="27" customFormat="1" ht="12.75">
      <c r="A56" s="20"/>
      <c r="B56" s="21"/>
      <c r="C56" s="22" t="s">
        <v>27</v>
      </c>
      <c r="D56" s="23"/>
      <c r="E56" s="23"/>
      <c r="F56" s="23"/>
      <c r="G56" s="23"/>
      <c r="H56" s="24"/>
      <c r="I56" s="25">
        <v>13.15</v>
      </c>
      <c r="J56" s="26"/>
      <c r="L56" s="28"/>
      <c r="M56" s="29"/>
      <c r="N56" s="29"/>
      <c r="O56" s="29"/>
      <c r="P56" s="29"/>
      <c r="Q56" s="29"/>
      <c r="R56" s="29"/>
      <c r="S56" s="29"/>
      <c r="T56" s="30"/>
      <c r="U56" s="30"/>
    </row>
    <row r="57" spans="1:21" s="27" customFormat="1" ht="12.75">
      <c r="A57" s="20"/>
      <c r="B57" s="21"/>
      <c r="C57" s="22" t="s">
        <v>14</v>
      </c>
      <c r="D57" s="23"/>
      <c r="E57" s="23"/>
      <c r="F57" s="23"/>
      <c r="G57" s="23"/>
      <c r="H57" s="24"/>
      <c r="I57" s="25">
        <v>4.8</v>
      </c>
      <c r="J57" s="26"/>
      <c r="L57" s="28"/>
      <c r="M57" s="29"/>
      <c r="N57" s="29"/>
      <c r="O57" s="29"/>
      <c r="P57" s="29"/>
      <c r="Q57" s="29"/>
      <c r="R57" s="29"/>
      <c r="S57" s="29"/>
      <c r="T57" s="30"/>
      <c r="U57" s="30"/>
    </row>
    <row r="58" spans="1:21" s="73" customFormat="1" ht="12.75">
      <c r="A58" s="66"/>
      <c r="B58" s="67"/>
      <c r="C58" s="68" t="s">
        <v>53</v>
      </c>
      <c r="D58" s="69"/>
      <c r="E58" s="69"/>
      <c r="F58" s="69"/>
      <c r="G58" s="69"/>
      <c r="H58" s="70"/>
      <c r="I58" s="71">
        <v>519</v>
      </c>
      <c r="J58" s="72"/>
      <c r="L58" s="74"/>
      <c r="M58" s="75"/>
      <c r="N58" s="75"/>
      <c r="O58" s="75"/>
      <c r="P58" s="75"/>
      <c r="Q58" s="75"/>
      <c r="R58" s="75"/>
      <c r="S58" s="75"/>
      <c r="T58" s="76"/>
      <c r="U58" s="76"/>
    </row>
    <row r="59" spans="1:21" s="73" customFormat="1" ht="12.75">
      <c r="A59" s="66"/>
      <c r="B59" s="67"/>
      <c r="C59" s="68" t="s">
        <v>55</v>
      </c>
      <c r="D59" s="69"/>
      <c r="E59" s="69"/>
      <c r="F59" s="69"/>
      <c r="G59" s="69"/>
      <c r="H59" s="70"/>
      <c r="I59" s="71">
        <v>279.34</v>
      </c>
      <c r="J59" s="72"/>
      <c r="L59" s="74"/>
      <c r="M59" s="75"/>
      <c r="N59" s="75"/>
      <c r="O59" s="75"/>
      <c r="P59" s="75"/>
      <c r="Q59" s="75"/>
      <c r="R59" s="75"/>
      <c r="S59" s="75"/>
      <c r="T59" s="76"/>
      <c r="U59" s="76"/>
    </row>
    <row r="60" spans="1:21" s="73" customFormat="1" ht="12.75">
      <c r="A60" s="66"/>
      <c r="B60" s="67"/>
      <c r="C60" s="68" t="s">
        <v>28</v>
      </c>
      <c r="D60" s="69"/>
      <c r="E60" s="69"/>
      <c r="F60" s="69"/>
      <c r="G60" s="69"/>
      <c r="H60" s="70"/>
      <c r="I60" s="71">
        <v>-4.37</v>
      </c>
      <c r="J60" s="72"/>
      <c r="L60" s="74"/>
      <c r="M60" s="75"/>
      <c r="N60" s="75"/>
      <c r="O60" s="75"/>
      <c r="P60" s="75"/>
      <c r="Q60" s="75"/>
      <c r="R60" s="75"/>
      <c r="S60" s="75"/>
      <c r="T60" s="76"/>
      <c r="U60" s="76"/>
    </row>
    <row r="61" spans="1:21" s="1" customFormat="1" ht="12.75">
      <c r="A61" s="10"/>
      <c r="B61" s="11" t="s">
        <v>29</v>
      </c>
      <c r="C61" s="12" t="s">
        <v>4</v>
      </c>
      <c r="D61" s="13"/>
      <c r="E61" s="13"/>
      <c r="F61" s="13"/>
      <c r="G61" s="13"/>
      <c r="H61" s="14"/>
      <c r="I61" s="15"/>
      <c r="J61" s="16">
        <f>SUM(I62:I67)</f>
        <v>1800</v>
      </c>
      <c r="L61" s="17"/>
      <c r="M61" s="18"/>
      <c r="N61" s="18"/>
      <c r="O61" s="18"/>
      <c r="P61" s="18"/>
      <c r="Q61" s="18"/>
      <c r="R61" s="18"/>
      <c r="S61" s="18"/>
      <c r="T61" s="19"/>
      <c r="U61" s="19"/>
    </row>
    <row r="62" spans="1:21" s="27" customFormat="1" ht="12.75">
      <c r="A62" s="20"/>
      <c r="B62" s="21"/>
      <c r="C62" s="22" t="s">
        <v>61</v>
      </c>
      <c r="D62" s="23"/>
      <c r="E62" s="23"/>
      <c r="F62" s="23"/>
      <c r="G62" s="23"/>
      <c r="H62" s="24"/>
      <c r="I62" s="25">
        <v>57</v>
      </c>
      <c r="J62" s="26"/>
      <c r="L62" s="28"/>
      <c r="M62" s="29"/>
      <c r="N62" s="29"/>
      <c r="O62" s="29"/>
      <c r="P62" s="29"/>
      <c r="Q62" s="29"/>
      <c r="R62" s="29"/>
      <c r="S62" s="29"/>
      <c r="T62" s="30"/>
      <c r="U62" s="30"/>
    </row>
    <row r="63" spans="1:21" s="27" customFormat="1" ht="12.75">
      <c r="A63" s="20"/>
      <c r="B63" s="21"/>
      <c r="C63" s="22" t="s">
        <v>69</v>
      </c>
      <c r="D63" s="23"/>
      <c r="E63" s="23"/>
      <c r="F63" s="23"/>
      <c r="G63" s="23"/>
      <c r="H63" s="24"/>
      <c r="I63" s="25">
        <v>190.4</v>
      </c>
      <c r="J63" s="26"/>
      <c r="L63" s="28"/>
      <c r="M63" s="29"/>
      <c r="N63" s="29"/>
      <c r="O63" s="29"/>
      <c r="P63" s="29"/>
      <c r="Q63" s="29"/>
      <c r="R63" s="29"/>
      <c r="S63" s="29"/>
      <c r="T63" s="29"/>
      <c r="U63" s="30"/>
    </row>
    <row r="64" spans="1:21" s="27" customFormat="1" ht="12.75">
      <c r="A64" s="20"/>
      <c r="B64" s="21"/>
      <c r="C64" s="22" t="s">
        <v>8</v>
      </c>
      <c r="D64" s="23"/>
      <c r="E64" s="23"/>
      <c r="F64" s="23"/>
      <c r="G64" s="23"/>
      <c r="H64" s="24"/>
      <c r="I64" s="25">
        <v>120</v>
      </c>
      <c r="J64" s="26"/>
      <c r="L64" s="28"/>
      <c r="M64" s="29"/>
      <c r="N64" s="29"/>
      <c r="O64" s="29"/>
      <c r="P64" s="29"/>
      <c r="Q64" s="29"/>
      <c r="R64" s="29"/>
      <c r="S64" s="29"/>
      <c r="T64" s="29"/>
      <c r="U64" s="30"/>
    </row>
    <row r="65" spans="1:21" s="27" customFormat="1" ht="12.75">
      <c r="A65" s="20"/>
      <c r="B65" s="21"/>
      <c r="C65" s="22" t="s">
        <v>50</v>
      </c>
      <c r="D65" s="23"/>
      <c r="E65" s="23"/>
      <c r="F65" s="23"/>
      <c r="G65" s="23"/>
      <c r="H65" s="24"/>
      <c r="I65" s="25">
        <v>146.69</v>
      </c>
      <c r="J65" s="26"/>
      <c r="L65" s="28"/>
      <c r="M65" s="29"/>
      <c r="N65" s="29"/>
      <c r="O65" s="29"/>
      <c r="P65" s="29"/>
      <c r="Q65" s="29"/>
      <c r="R65" s="29"/>
      <c r="S65" s="29"/>
      <c r="T65" s="30"/>
      <c r="U65" s="30"/>
    </row>
    <row r="66" spans="1:21" s="27" customFormat="1" ht="12.75">
      <c r="A66" s="20"/>
      <c r="B66" s="21"/>
      <c r="C66" s="22" t="s">
        <v>54</v>
      </c>
      <c r="D66" s="23"/>
      <c r="E66" s="23"/>
      <c r="F66" s="23"/>
      <c r="G66" s="23"/>
      <c r="H66" s="24"/>
      <c r="I66" s="25">
        <f>251.8+1032.64</f>
        <v>1284.44</v>
      </c>
      <c r="J66" s="26"/>
      <c r="L66" s="28"/>
      <c r="M66" s="29"/>
      <c r="N66" s="29"/>
      <c r="O66" s="29"/>
      <c r="P66" s="29"/>
      <c r="Q66" s="29"/>
      <c r="R66" s="29"/>
      <c r="S66" s="29"/>
      <c r="T66" s="29"/>
      <c r="U66" s="30"/>
    </row>
    <row r="67" spans="1:21" s="27" customFormat="1" ht="12.75">
      <c r="A67" s="20"/>
      <c r="B67" s="21"/>
      <c r="C67" s="22" t="s">
        <v>28</v>
      </c>
      <c r="D67" s="23"/>
      <c r="E67" s="23"/>
      <c r="F67" s="23"/>
      <c r="G67" s="23"/>
      <c r="H67" s="24"/>
      <c r="I67" s="25">
        <v>1.47</v>
      </c>
      <c r="J67" s="26"/>
      <c r="L67" s="28"/>
      <c r="M67" s="29"/>
      <c r="N67" s="29"/>
      <c r="O67" s="29"/>
      <c r="P67" s="29"/>
      <c r="Q67" s="29"/>
      <c r="R67" s="29"/>
      <c r="S67" s="29"/>
      <c r="T67" s="30"/>
      <c r="U67" s="30"/>
    </row>
    <row r="68" spans="1:21" s="1" customFormat="1" ht="12.75">
      <c r="A68" s="10"/>
      <c r="B68" s="11" t="s">
        <v>30</v>
      </c>
      <c r="C68" s="12" t="s">
        <v>78</v>
      </c>
      <c r="D68" s="13"/>
      <c r="E68" s="13"/>
      <c r="F68" s="13"/>
      <c r="G68" s="13"/>
      <c r="H68" s="14"/>
      <c r="I68" s="15"/>
      <c r="J68" s="15">
        <v>200</v>
      </c>
      <c r="L68" s="17"/>
      <c r="M68" s="18"/>
      <c r="N68" s="18"/>
      <c r="O68" s="18"/>
      <c r="P68" s="18"/>
      <c r="Q68" s="18"/>
      <c r="R68" s="18"/>
      <c r="S68" s="18"/>
      <c r="T68" s="19"/>
      <c r="U68" s="19"/>
    </row>
    <row r="69" spans="1:21" s="1" customFormat="1" ht="12.75">
      <c r="A69" s="10">
        <v>39113</v>
      </c>
      <c r="B69" s="11" t="s">
        <v>31</v>
      </c>
      <c r="C69" s="12" t="s">
        <v>32</v>
      </c>
      <c r="D69" s="13"/>
      <c r="E69" s="13"/>
      <c r="F69" s="13"/>
      <c r="G69" s="13"/>
      <c r="H69" s="14"/>
      <c r="I69" s="15"/>
      <c r="J69" s="15">
        <v>1440</v>
      </c>
      <c r="L69" s="17"/>
      <c r="M69" s="18"/>
      <c r="N69" s="18"/>
      <c r="O69" s="18"/>
      <c r="P69" s="18"/>
      <c r="Q69" s="18"/>
      <c r="R69" s="18"/>
      <c r="S69" s="18"/>
      <c r="T69" s="19"/>
      <c r="U69" s="19"/>
    </row>
    <row r="70" spans="1:21" s="1" customFormat="1" ht="12.75">
      <c r="A70" s="10"/>
      <c r="B70" s="11" t="s">
        <v>33</v>
      </c>
      <c r="C70" s="12" t="s">
        <v>51</v>
      </c>
      <c r="D70" s="13"/>
      <c r="E70" s="13"/>
      <c r="F70" s="13"/>
      <c r="G70" s="13"/>
      <c r="H70" s="14"/>
      <c r="I70" s="15"/>
      <c r="J70" s="15">
        <v>525</v>
      </c>
      <c r="L70" s="17"/>
      <c r="M70" s="18"/>
      <c r="N70" s="18"/>
      <c r="O70" s="18"/>
      <c r="P70" s="18"/>
      <c r="Q70" s="18"/>
      <c r="R70" s="18"/>
      <c r="S70" s="18"/>
      <c r="T70" s="19"/>
      <c r="U70" s="19"/>
    </row>
    <row r="71" spans="1:21" s="1" customFormat="1" ht="12" customHeight="1" thickBot="1">
      <c r="A71" s="17"/>
      <c r="B71" s="18"/>
      <c r="C71" s="18" t="s">
        <v>79</v>
      </c>
      <c r="D71" s="18"/>
      <c r="E71" s="18"/>
      <c r="F71" s="18"/>
      <c r="G71" s="18"/>
      <c r="H71" s="18"/>
      <c r="I71" s="31"/>
      <c r="J71" s="19">
        <v>19.2</v>
      </c>
      <c r="L71" s="17"/>
      <c r="M71" s="18"/>
      <c r="N71" s="18"/>
      <c r="O71" s="18"/>
      <c r="P71" s="18"/>
      <c r="Q71" s="18"/>
      <c r="R71" s="18"/>
      <c r="S71" s="18"/>
      <c r="T71" s="19"/>
      <c r="U71" s="19"/>
    </row>
    <row r="72" spans="1:10" ht="13.5" thickBot="1">
      <c r="A72" s="84" t="s">
        <v>35</v>
      </c>
      <c r="B72" s="85"/>
      <c r="C72" s="85"/>
      <c r="D72" s="85"/>
      <c r="E72" s="85"/>
      <c r="F72" s="85"/>
      <c r="G72" s="85"/>
      <c r="H72" s="85"/>
      <c r="I72" s="86"/>
      <c r="J72" s="32">
        <f>SUM(J4:J71)</f>
        <v>24441.38</v>
      </c>
    </row>
    <row r="73" ht="8.25" customHeight="1" thickBot="1"/>
    <row r="74" spans="1:12" s="1" customFormat="1" ht="18.75" thickBot="1">
      <c r="A74" s="87" t="s">
        <v>36</v>
      </c>
      <c r="B74" s="88"/>
      <c r="C74" s="88"/>
      <c r="D74" s="88"/>
      <c r="E74" s="88"/>
      <c r="F74" s="88"/>
      <c r="G74" s="88"/>
      <c r="H74" s="88"/>
      <c r="I74" s="88"/>
      <c r="J74" s="89"/>
      <c r="L74" s="31"/>
    </row>
    <row r="75" spans="1:12" s="33" customFormat="1" ht="13.5" thickBot="1">
      <c r="A75"/>
      <c r="B75"/>
      <c r="C75"/>
      <c r="D75"/>
      <c r="E75"/>
      <c r="F75"/>
      <c r="G75"/>
      <c r="H75"/>
      <c r="I75"/>
      <c r="J75" s="1"/>
      <c r="L75" s="31"/>
    </row>
    <row r="76" spans="1:12" s="1" customFormat="1" ht="11.25" customHeight="1">
      <c r="A76" s="34" t="s">
        <v>37</v>
      </c>
      <c r="B76" s="35"/>
      <c r="C76" s="35"/>
      <c r="D76" s="35"/>
      <c r="E76" s="35"/>
      <c r="F76" s="35"/>
      <c r="G76" s="35"/>
      <c r="H76" s="35"/>
      <c r="I76" s="35"/>
      <c r="J76" s="36">
        <v>16911.25</v>
      </c>
      <c r="L76" s="31"/>
    </row>
    <row r="77" spans="1:10" s="1" customFormat="1" ht="6.75" customHeight="1" hidden="1">
      <c r="A77" s="37"/>
      <c r="B77" s="9"/>
      <c r="C77" s="9"/>
      <c r="D77" s="9"/>
      <c r="E77" s="9"/>
      <c r="F77" s="9"/>
      <c r="G77" s="9"/>
      <c r="H77" s="9"/>
      <c r="I77" s="9"/>
      <c r="J77" s="38"/>
    </row>
    <row r="78" spans="1:10" s="1" customFormat="1" ht="12.75">
      <c r="A78" s="39" t="s">
        <v>38</v>
      </c>
      <c r="B78" s="9"/>
      <c r="C78" s="9"/>
      <c r="D78" s="9"/>
      <c r="E78" s="9"/>
      <c r="F78" s="9"/>
      <c r="G78" s="9"/>
      <c r="H78" s="9"/>
      <c r="I78" s="9"/>
      <c r="J78" s="40">
        <f>1003.87+20131.58</f>
        <v>21135.45</v>
      </c>
    </row>
    <row r="79" spans="1:10" s="27" customFormat="1" ht="5.25" customHeight="1" hidden="1">
      <c r="A79" s="37"/>
      <c r="B79" s="9"/>
      <c r="C79" s="9"/>
      <c r="D79" s="9"/>
      <c r="E79" s="9"/>
      <c r="F79" s="9"/>
      <c r="G79" s="9"/>
      <c r="H79" s="9"/>
      <c r="I79" s="9"/>
      <c r="J79" s="38"/>
    </row>
    <row r="80" spans="1:11" s="27" customFormat="1" ht="12.75">
      <c r="A80" s="41" t="s">
        <v>39</v>
      </c>
      <c r="B80" s="9"/>
      <c r="C80" s="9"/>
      <c r="D80" s="9"/>
      <c r="E80" s="9"/>
      <c r="F80" s="9"/>
      <c r="G80" s="9"/>
      <c r="H80" s="9"/>
      <c r="I80" s="9"/>
      <c r="J80" s="42">
        <f>-J72</f>
        <v>-24441.38</v>
      </c>
      <c r="K80" s="43"/>
    </row>
    <row r="81" spans="1:10" s="27" customFormat="1" ht="5.25" customHeight="1" thickBot="1">
      <c r="A81" s="44"/>
      <c r="B81" s="45"/>
      <c r="C81" s="45"/>
      <c r="D81" s="45"/>
      <c r="E81" s="45"/>
      <c r="F81" s="45"/>
      <c r="G81" s="45"/>
      <c r="H81" s="45"/>
      <c r="I81" s="45"/>
      <c r="J81" s="46"/>
    </row>
    <row r="82" spans="1:10" s="27" customFormat="1" ht="13.5" thickBot="1">
      <c r="A82" s="44" t="s">
        <v>40</v>
      </c>
      <c r="B82" s="45"/>
      <c r="C82" s="45"/>
      <c r="D82" s="45"/>
      <c r="E82" s="45"/>
      <c r="F82" s="45"/>
      <c r="G82" s="45"/>
      <c r="H82" s="45"/>
      <c r="I82" s="45"/>
      <c r="J82" s="47">
        <f>J76+J78+J80</f>
        <v>13605.319999999996</v>
      </c>
    </row>
    <row r="83" spans="1:10" s="27" customFormat="1" ht="8.25" customHeight="1" thickBot="1">
      <c r="A83"/>
      <c r="B83"/>
      <c r="C83"/>
      <c r="D83"/>
      <c r="E83"/>
      <c r="F83"/>
      <c r="G83"/>
      <c r="H83"/>
      <c r="I83"/>
      <c r="J83" s="1"/>
    </row>
    <row r="84" spans="1:8" ht="13.5" thickBot="1">
      <c r="A84" s="90" t="s">
        <v>41</v>
      </c>
      <c r="B84" s="91"/>
      <c r="C84" s="91"/>
      <c r="D84" s="91"/>
      <c r="E84" s="91"/>
      <c r="F84" s="91"/>
      <c r="G84" s="91"/>
      <c r="H84" s="92"/>
    </row>
    <row r="85" spans="1:18" ht="12.75">
      <c r="A85" s="11" t="s">
        <v>33</v>
      </c>
      <c r="B85" s="93" t="s">
        <v>51</v>
      </c>
      <c r="C85" s="94"/>
      <c r="D85" s="94"/>
      <c r="E85" s="94"/>
      <c r="F85" s="94"/>
      <c r="G85" s="95"/>
      <c r="H85" s="48">
        <v>525</v>
      </c>
      <c r="I85" s="49"/>
      <c r="J85" s="50"/>
      <c r="K85" s="18"/>
      <c r="L85" s="18"/>
      <c r="M85" s="18"/>
      <c r="N85" s="18"/>
      <c r="O85" s="18"/>
      <c r="P85" s="18"/>
      <c r="Q85" s="31"/>
      <c r="R85" s="31"/>
    </row>
    <row r="86" spans="1:18" ht="13.5" customHeight="1">
      <c r="A86" s="11" t="s">
        <v>31</v>
      </c>
      <c r="B86" s="78" t="s">
        <v>32</v>
      </c>
      <c r="C86" s="79"/>
      <c r="D86" s="79"/>
      <c r="E86" s="79"/>
      <c r="F86" s="79"/>
      <c r="G86" s="80"/>
      <c r="H86" s="48">
        <v>1440</v>
      </c>
      <c r="I86" s="49"/>
      <c r="J86" s="50"/>
      <c r="K86" s="50"/>
      <c r="L86" s="50"/>
      <c r="M86" s="50"/>
      <c r="N86" s="50"/>
      <c r="O86" s="50"/>
      <c r="P86" s="50"/>
      <c r="Q86" s="31"/>
      <c r="R86" s="31"/>
    </row>
    <row r="87" spans="1:18" ht="12.75">
      <c r="A87" s="11" t="s">
        <v>18</v>
      </c>
      <c r="B87" s="78" t="s">
        <v>42</v>
      </c>
      <c r="C87" s="79"/>
      <c r="D87" s="79"/>
      <c r="E87" s="79"/>
      <c r="F87" s="79"/>
      <c r="G87" s="80"/>
      <c r="H87" s="51">
        <v>10567.72</v>
      </c>
      <c r="I87" s="49"/>
      <c r="J87" s="50"/>
      <c r="K87" s="52"/>
      <c r="L87" s="50"/>
      <c r="M87" s="50"/>
      <c r="N87" s="50"/>
      <c r="O87" s="50"/>
      <c r="P87" s="50"/>
      <c r="Q87" s="31"/>
      <c r="R87" s="31"/>
    </row>
    <row r="88" spans="1:18" ht="12.75">
      <c r="A88" s="11" t="s">
        <v>3</v>
      </c>
      <c r="B88" s="78" t="s">
        <v>4</v>
      </c>
      <c r="C88" s="79"/>
      <c r="D88" s="79"/>
      <c r="E88" s="79"/>
      <c r="F88" s="79"/>
      <c r="G88" s="80"/>
      <c r="H88" s="48">
        <v>2700</v>
      </c>
      <c r="I88" s="53"/>
      <c r="J88" s="50"/>
      <c r="K88" s="53"/>
      <c r="L88" s="53"/>
      <c r="M88" s="53"/>
      <c r="N88" s="53"/>
      <c r="O88" s="53"/>
      <c r="P88" s="53"/>
      <c r="Q88" s="53"/>
      <c r="R88" s="53"/>
    </row>
    <row r="89" spans="1:18" ht="12.75">
      <c r="A89" s="11" t="s">
        <v>16</v>
      </c>
      <c r="B89" s="78" t="s">
        <v>4</v>
      </c>
      <c r="C89" s="79"/>
      <c r="D89" s="79"/>
      <c r="E89" s="79"/>
      <c r="F89" s="79"/>
      <c r="G89" s="80"/>
      <c r="H89" s="48">
        <v>1800</v>
      </c>
      <c r="I89" s="53"/>
      <c r="J89" s="50"/>
      <c r="K89" s="53"/>
      <c r="L89" s="53"/>
      <c r="M89" s="53"/>
      <c r="N89" s="53"/>
      <c r="O89" s="53"/>
      <c r="P89" s="53"/>
      <c r="Q89" s="53"/>
      <c r="R89" s="53"/>
    </row>
    <row r="90" spans="1:18" ht="12.75">
      <c r="A90" s="11" t="s">
        <v>19</v>
      </c>
      <c r="B90" s="78" t="s">
        <v>4</v>
      </c>
      <c r="C90" s="79"/>
      <c r="D90" s="79"/>
      <c r="E90" s="79"/>
      <c r="F90" s="79"/>
      <c r="G90" s="80"/>
      <c r="H90" s="48">
        <v>400</v>
      </c>
      <c r="I90" s="53"/>
      <c r="J90" s="50"/>
      <c r="K90" s="53"/>
      <c r="L90" s="53"/>
      <c r="M90" s="53"/>
      <c r="N90" s="53"/>
      <c r="O90" s="53"/>
      <c r="P90" s="53"/>
      <c r="Q90" s="53"/>
      <c r="R90" s="53"/>
    </row>
    <row r="91" spans="1:18" ht="12.75">
      <c r="A91" s="11" t="s">
        <v>22</v>
      </c>
      <c r="B91" s="78" t="s">
        <v>4</v>
      </c>
      <c r="C91" s="79"/>
      <c r="D91" s="79"/>
      <c r="E91" s="79"/>
      <c r="F91" s="79"/>
      <c r="G91" s="80"/>
      <c r="H91" s="48">
        <v>2000</v>
      </c>
      <c r="I91" s="53"/>
      <c r="J91" s="50"/>
      <c r="K91" s="53"/>
      <c r="L91" s="53"/>
      <c r="M91" s="53"/>
      <c r="N91" s="53"/>
      <c r="O91" s="53"/>
      <c r="P91" s="53"/>
      <c r="Q91" s="53"/>
      <c r="R91" s="53"/>
    </row>
    <row r="92" spans="1:18" ht="12.75">
      <c r="A92" s="11" t="s">
        <v>23</v>
      </c>
      <c r="B92" s="78" t="s">
        <v>52</v>
      </c>
      <c r="C92" s="79"/>
      <c r="D92" s="79"/>
      <c r="E92" s="79"/>
      <c r="F92" s="79"/>
      <c r="G92" s="80"/>
      <c r="H92" s="48">
        <v>525</v>
      </c>
      <c r="I92" s="53"/>
      <c r="J92" s="50"/>
      <c r="K92" s="53"/>
      <c r="L92" s="53"/>
      <c r="M92" s="53"/>
      <c r="N92" s="53"/>
      <c r="O92" s="53"/>
      <c r="P92" s="53"/>
      <c r="Q92" s="53"/>
      <c r="R92" s="53"/>
    </row>
    <row r="93" spans="1:18" ht="12.75">
      <c r="A93" s="11" t="s">
        <v>26</v>
      </c>
      <c r="B93" s="78" t="s">
        <v>4</v>
      </c>
      <c r="C93" s="79"/>
      <c r="D93" s="79"/>
      <c r="E93" s="79"/>
      <c r="F93" s="79"/>
      <c r="G93" s="80"/>
      <c r="H93" s="48">
        <v>800</v>
      </c>
      <c r="I93" s="53"/>
      <c r="J93" s="50"/>
      <c r="K93" s="53"/>
      <c r="L93" s="53"/>
      <c r="M93" s="53"/>
      <c r="N93" s="53"/>
      <c r="O93" s="53"/>
      <c r="P93" s="53"/>
      <c r="Q93" s="53"/>
      <c r="R93" s="53"/>
    </row>
    <row r="94" spans="1:18" ht="12.75">
      <c r="A94" s="11" t="s">
        <v>29</v>
      </c>
      <c r="B94" s="78" t="s">
        <v>4</v>
      </c>
      <c r="C94" s="79"/>
      <c r="D94" s="79"/>
      <c r="E94" s="79"/>
      <c r="F94" s="79"/>
      <c r="G94" s="80"/>
      <c r="H94" s="48">
        <v>1800</v>
      </c>
      <c r="I94" s="53"/>
      <c r="J94" s="50"/>
      <c r="K94" s="53"/>
      <c r="L94" s="53"/>
      <c r="M94" s="53"/>
      <c r="N94" s="53"/>
      <c r="O94" s="53"/>
      <c r="P94" s="53"/>
      <c r="Q94" s="53"/>
      <c r="R94" s="53"/>
    </row>
    <row r="95" spans="1:256" s="53" customFormat="1" ht="12.75">
      <c r="A95" s="11" t="s">
        <v>30</v>
      </c>
      <c r="B95" s="12" t="s">
        <v>80</v>
      </c>
      <c r="C95" s="13"/>
      <c r="D95" s="13"/>
      <c r="E95" s="13"/>
      <c r="F95" s="13"/>
      <c r="G95" s="14"/>
      <c r="H95" s="51">
        <v>200</v>
      </c>
      <c r="I95" s="18"/>
      <c r="J95" s="18"/>
      <c r="K95" s="18"/>
      <c r="L95" s="18"/>
      <c r="M95" s="18"/>
      <c r="N95" s="18"/>
      <c r="O95" s="18"/>
      <c r="P95" s="31"/>
      <c r="Q95" s="18"/>
      <c r="R95" s="18"/>
      <c r="S95" s="18"/>
      <c r="T95" s="18"/>
      <c r="U95" s="18"/>
      <c r="V95" s="18"/>
      <c r="W95" s="18"/>
      <c r="X95" s="31"/>
      <c r="Y95" s="18"/>
      <c r="Z95" s="18"/>
      <c r="AA95" s="18"/>
      <c r="AB95" s="18"/>
      <c r="AC95" s="18"/>
      <c r="AD95" s="18"/>
      <c r="AE95" s="18"/>
      <c r="AF95" s="31"/>
      <c r="AG95" s="18"/>
      <c r="AH95" s="18"/>
      <c r="AI95" s="18"/>
      <c r="AJ95" s="18"/>
      <c r="AK95" s="18"/>
      <c r="AL95" s="18"/>
      <c r="AM95" s="18"/>
      <c r="AN95" s="31"/>
      <c r="AO95" s="18"/>
      <c r="AP95" s="18"/>
      <c r="AQ95" s="18"/>
      <c r="AR95" s="18"/>
      <c r="AS95" s="18"/>
      <c r="AT95" s="18"/>
      <c r="AU95" s="18"/>
      <c r="AV95" s="31"/>
      <c r="AW95" s="18"/>
      <c r="AX95" s="18"/>
      <c r="AY95" s="18"/>
      <c r="AZ95" s="18"/>
      <c r="BA95" s="18"/>
      <c r="BB95" s="18"/>
      <c r="BC95" s="18"/>
      <c r="BD95" s="31"/>
      <c r="BE95" s="18"/>
      <c r="BF95" s="18"/>
      <c r="BG95" s="18"/>
      <c r="BH95" s="18"/>
      <c r="BI95" s="18"/>
      <c r="BJ95" s="18"/>
      <c r="BK95" s="18"/>
      <c r="BL95" s="31"/>
      <c r="BM95" s="18"/>
      <c r="BN95" s="18"/>
      <c r="BO95" s="18"/>
      <c r="BP95" s="18"/>
      <c r="BQ95" s="18"/>
      <c r="BR95" s="18"/>
      <c r="BS95" s="18"/>
      <c r="BT95" s="31"/>
      <c r="BU95" s="18"/>
      <c r="BV95" s="18"/>
      <c r="BW95" s="18"/>
      <c r="BX95" s="18"/>
      <c r="BY95" s="18"/>
      <c r="BZ95" s="18"/>
      <c r="CA95" s="18"/>
      <c r="CB95" s="31"/>
      <c r="CC95" s="18"/>
      <c r="CD95" s="18"/>
      <c r="CE95" s="18"/>
      <c r="CF95" s="18"/>
      <c r="CG95" s="18"/>
      <c r="CH95" s="18"/>
      <c r="CI95" s="18"/>
      <c r="CJ95" s="31"/>
      <c r="CK95" s="18"/>
      <c r="CL95" s="18"/>
      <c r="CM95" s="18"/>
      <c r="CN95" s="18"/>
      <c r="CO95" s="18"/>
      <c r="CP95" s="18"/>
      <c r="CQ95" s="18"/>
      <c r="CR95" s="31"/>
      <c r="CS95" s="18"/>
      <c r="CT95" s="18"/>
      <c r="CU95" s="18"/>
      <c r="CV95" s="18"/>
      <c r="CW95" s="18"/>
      <c r="CX95" s="18"/>
      <c r="CY95" s="18"/>
      <c r="CZ95" s="31"/>
      <c r="DA95" s="18"/>
      <c r="DB95" s="18"/>
      <c r="DC95" s="18"/>
      <c r="DD95" s="18"/>
      <c r="DE95" s="18"/>
      <c r="DF95" s="18"/>
      <c r="DG95" s="18"/>
      <c r="DH95" s="31"/>
      <c r="DI95" s="18"/>
      <c r="DJ95" s="18"/>
      <c r="DK95" s="18"/>
      <c r="DL95" s="18"/>
      <c r="DM95" s="18"/>
      <c r="DN95" s="18"/>
      <c r="DO95" s="18"/>
      <c r="DP95" s="31"/>
      <c r="DQ95" s="18"/>
      <c r="DR95" s="18"/>
      <c r="DS95" s="18"/>
      <c r="DT95" s="18"/>
      <c r="DU95" s="18"/>
      <c r="DV95" s="18"/>
      <c r="DW95" s="18"/>
      <c r="DX95" s="31"/>
      <c r="DY95" s="18"/>
      <c r="DZ95" s="18"/>
      <c r="EA95" s="18"/>
      <c r="EB95" s="18"/>
      <c r="EC95" s="18"/>
      <c r="ED95" s="18"/>
      <c r="EE95" s="18"/>
      <c r="EF95" s="31"/>
      <c r="EG95" s="18"/>
      <c r="EH95" s="18"/>
      <c r="EI95" s="18"/>
      <c r="EJ95" s="18"/>
      <c r="EK95" s="18"/>
      <c r="EL95" s="18"/>
      <c r="EM95" s="18"/>
      <c r="EN95" s="31"/>
      <c r="EO95" s="18"/>
      <c r="EP95" s="18"/>
      <c r="EQ95" s="18"/>
      <c r="ER95" s="18"/>
      <c r="ES95" s="18"/>
      <c r="ET95" s="18"/>
      <c r="EU95" s="18"/>
      <c r="EV95" s="31"/>
      <c r="EW95" s="18"/>
      <c r="EX95" s="18"/>
      <c r="EY95" s="18"/>
      <c r="EZ95" s="18"/>
      <c r="FA95" s="18"/>
      <c r="FB95" s="18"/>
      <c r="FC95" s="18"/>
      <c r="FD95" s="31"/>
      <c r="FE95" s="18"/>
      <c r="FF95" s="18"/>
      <c r="FG95" s="18"/>
      <c r="FH95" s="18"/>
      <c r="FI95" s="18"/>
      <c r="FJ95" s="18"/>
      <c r="FK95" s="18"/>
      <c r="FL95" s="31"/>
      <c r="FM95" s="18"/>
      <c r="FN95" s="18"/>
      <c r="FO95" s="18"/>
      <c r="FP95" s="18"/>
      <c r="FQ95" s="18"/>
      <c r="FR95" s="18"/>
      <c r="FS95" s="18"/>
      <c r="FT95" s="31"/>
      <c r="FU95" s="18"/>
      <c r="FV95" s="18"/>
      <c r="FW95" s="18"/>
      <c r="FX95" s="18"/>
      <c r="FY95" s="18"/>
      <c r="FZ95" s="18"/>
      <c r="GA95" s="18"/>
      <c r="GB95" s="31"/>
      <c r="GC95" s="18"/>
      <c r="GD95" s="18"/>
      <c r="GE95" s="18"/>
      <c r="GF95" s="18"/>
      <c r="GG95" s="18"/>
      <c r="GH95" s="18"/>
      <c r="GI95" s="18"/>
      <c r="GJ95" s="31"/>
      <c r="GK95" s="18"/>
      <c r="GL95" s="18"/>
      <c r="GM95" s="18"/>
      <c r="GN95" s="18"/>
      <c r="GO95" s="18"/>
      <c r="GP95" s="18"/>
      <c r="GQ95" s="18"/>
      <c r="GR95" s="31"/>
      <c r="GS95" s="18"/>
      <c r="GT95" s="18"/>
      <c r="GU95" s="18"/>
      <c r="GV95" s="18"/>
      <c r="GW95" s="18"/>
      <c r="GX95" s="18"/>
      <c r="GY95" s="18"/>
      <c r="GZ95" s="31"/>
      <c r="HA95" s="18"/>
      <c r="HB95" s="18"/>
      <c r="HC95" s="18"/>
      <c r="HD95" s="18"/>
      <c r="HE95" s="18"/>
      <c r="HF95" s="18"/>
      <c r="HG95" s="18"/>
      <c r="HH95" s="31"/>
      <c r="HI95" s="18"/>
      <c r="HJ95" s="18"/>
      <c r="HK95" s="18"/>
      <c r="HL95" s="18"/>
      <c r="HM95" s="18"/>
      <c r="HN95" s="18"/>
      <c r="HO95" s="18"/>
      <c r="HP95" s="31"/>
      <c r="HQ95" s="18"/>
      <c r="HR95" s="18"/>
      <c r="HS95" s="18"/>
      <c r="HT95" s="18"/>
      <c r="HU95" s="18"/>
      <c r="HV95" s="18"/>
      <c r="HW95" s="18"/>
      <c r="HX95" s="31"/>
      <c r="HY95" s="18"/>
      <c r="HZ95" s="18"/>
      <c r="IA95" s="18"/>
      <c r="IB95" s="18"/>
      <c r="IC95" s="18"/>
      <c r="ID95" s="18"/>
      <c r="IE95" s="18"/>
      <c r="IF95" s="31"/>
      <c r="IG95" s="18"/>
      <c r="IH95" s="18"/>
      <c r="II95" s="18"/>
      <c r="IJ95" s="18"/>
      <c r="IK95" s="18"/>
      <c r="IL95" s="18"/>
      <c r="IM95" s="18"/>
      <c r="IN95" s="31"/>
      <c r="IO95" s="18"/>
      <c r="IP95" s="18"/>
      <c r="IQ95" s="18"/>
      <c r="IR95" s="18"/>
      <c r="IS95" s="18"/>
      <c r="IT95" s="18"/>
      <c r="IU95" s="18"/>
      <c r="IV95" s="31"/>
    </row>
    <row r="96" spans="1:18" ht="12.75">
      <c r="A96" s="11" t="s">
        <v>21</v>
      </c>
      <c r="B96" s="78" t="s">
        <v>43</v>
      </c>
      <c r="C96" s="79"/>
      <c r="D96" s="79"/>
      <c r="E96" s="79"/>
      <c r="F96" s="79"/>
      <c r="G96" s="80"/>
      <c r="H96" s="51">
        <f>84.7+479.76</f>
        <v>564.46</v>
      </c>
      <c r="I96" s="53"/>
      <c r="J96" s="50"/>
      <c r="K96" s="53"/>
      <c r="L96" s="53"/>
      <c r="M96" s="53"/>
      <c r="N96" s="53"/>
      <c r="O96" s="53"/>
      <c r="P96" s="53"/>
      <c r="Q96" s="53"/>
      <c r="R96" s="53"/>
    </row>
    <row r="97" spans="1:18" ht="12.75">
      <c r="A97" s="11" t="s">
        <v>24</v>
      </c>
      <c r="B97" s="78" t="s">
        <v>44</v>
      </c>
      <c r="C97" s="79"/>
      <c r="D97" s="79"/>
      <c r="E97" s="79"/>
      <c r="F97" s="79"/>
      <c r="G97" s="80"/>
      <c r="H97" s="48">
        <v>1050</v>
      </c>
      <c r="I97" s="53"/>
      <c r="J97" s="50"/>
      <c r="K97" s="53"/>
      <c r="L97" s="53"/>
      <c r="M97" s="53"/>
      <c r="N97" s="53"/>
      <c r="O97" s="53"/>
      <c r="P97" s="53"/>
      <c r="Q97" s="53"/>
      <c r="R97" s="53"/>
    </row>
    <row r="98" spans="1:18" ht="12.75">
      <c r="A98" s="11"/>
      <c r="B98" s="78" t="s">
        <v>34</v>
      </c>
      <c r="C98" s="79"/>
      <c r="D98" s="79"/>
      <c r="E98" s="79"/>
      <c r="F98" s="79"/>
      <c r="G98" s="80"/>
      <c r="H98" s="48">
        <v>19.2</v>
      </c>
      <c r="I98" s="53"/>
      <c r="J98" s="50"/>
      <c r="K98" s="53"/>
      <c r="L98" s="53"/>
      <c r="M98" s="53"/>
      <c r="N98" s="53"/>
      <c r="O98" s="53"/>
      <c r="P98" s="53"/>
      <c r="Q98" s="53"/>
      <c r="R98" s="53"/>
    </row>
    <row r="99" spans="1:18" ht="5.25" customHeight="1" thickBot="1">
      <c r="A99" s="11"/>
      <c r="B99" s="96"/>
      <c r="C99" s="97"/>
      <c r="D99" s="97"/>
      <c r="E99" s="97"/>
      <c r="F99" s="97"/>
      <c r="G99" s="98"/>
      <c r="H99" s="16"/>
      <c r="I99" s="53"/>
      <c r="J99" s="50"/>
      <c r="K99" s="53"/>
      <c r="L99" s="53"/>
      <c r="M99" s="53"/>
      <c r="N99" s="53"/>
      <c r="O99" s="53"/>
      <c r="P99" s="53"/>
      <c r="Q99" s="53"/>
      <c r="R99" s="53"/>
    </row>
    <row r="100" spans="1:10" ht="13.5" thickBot="1">
      <c r="A100" s="99" t="s">
        <v>45</v>
      </c>
      <c r="B100" s="100"/>
      <c r="C100" s="100"/>
      <c r="D100" s="100"/>
      <c r="E100" s="100"/>
      <c r="F100" s="100"/>
      <c r="G100" s="101"/>
      <c r="H100" s="54">
        <f>SUM(H85:H99)</f>
        <v>24391.38</v>
      </c>
      <c r="J100" s="65"/>
    </row>
    <row r="101" ht="12.75">
      <c r="G101" s="55"/>
    </row>
  </sheetData>
  <mergeCells count="24">
    <mergeCell ref="B97:G97"/>
    <mergeCell ref="B98:G98"/>
    <mergeCell ref="B99:G99"/>
    <mergeCell ref="A100:G100"/>
    <mergeCell ref="B92:G92"/>
    <mergeCell ref="B93:G93"/>
    <mergeCell ref="B94:G94"/>
    <mergeCell ref="B96:G96"/>
    <mergeCell ref="B88:G88"/>
    <mergeCell ref="B89:G89"/>
    <mergeCell ref="B90:G90"/>
    <mergeCell ref="B91:G91"/>
    <mergeCell ref="A84:H84"/>
    <mergeCell ref="B85:G85"/>
    <mergeCell ref="B86:G86"/>
    <mergeCell ref="B87:G87"/>
    <mergeCell ref="C35:H35"/>
    <mergeCell ref="C37:H37"/>
    <mergeCell ref="A72:I72"/>
    <mergeCell ref="A74:J74"/>
    <mergeCell ref="C1:I1"/>
    <mergeCell ref="C4:H4"/>
    <mergeCell ref="C5:H5"/>
    <mergeCell ref="C23:H23"/>
  </mergeCells>
  <printOptions horizontalCentered="1"/>
  <pageMargins left="0" right="0" top="0" bottom="0" header="0.5118110236220472" footer="0.5118110236220472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.</cp:lastModifiedBy>
  <cp:lastPrinted>2007-07-23T21:41:15Z</cp:lastPrinted>
  <dcterms:created xsi:type="dcterms:W3CDTF">2007-07-23T19:07:20Z</dcterms:created>
  <dcterms:modified xsi:type="dcterms:W3CDTF">2007-09-24T13:05:03Z</dcterms:modified>
  <cp:category/>
  <cp:version/>
  <cp:contentType/>
  <cp:contentStatus/>
</cp:coreProperties>
</file>